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 windowWidth="14280" windowHeight="10845" activeTab="0"/>
  </bookViews>
  <sheets>
    <sheet name="Лист1" sheetId="1" r:id="rId1"/>
    <sheet name="Лист2" sheetId="2" r:id="rId2"/>
    <sheet name="Лист3" sheetId="3" r:id="rId3"/>
  </sheets>
  <definedNames>
    <definedName name="sub_12115" localSheetId="0">'Лист1'!$A$30</definedName>
    <definedName name="sub_12201" localSheetId="0">'Лист1'!$A$17</definedName>
  </definedNames>
  <calcPr fullCalcOnLoad="1"/>
</workbook>
</file>

<file path=xl/sharedStrings.xml><?xml version="1.0" encoding="utf-8"?>
<sst xmlns="http://schemas.openxmlformats.org/spreadsheetml/2006/main" count="475" uniqueCount="371">
  <si>
    <t xml:space="preserve">ПРЕЙСКУРАНТ  НА ПРЕДОСТАВЛЕНИЕ ПЛАТНЫХ МЕДИЦИНСКИХ УСЛУГ ООО "Центр Дерматология" </t>
  </si>
  <si>
    <t>№ кода</t>
  </si>
  <si>
    <t>Наименование услуг</t>
  </si>
  <si>
    <t>Стои-мость (руб.)</t>
  </si>
  <si>
    <t>(руб)</t>
  </si>
  <si>
    <t>Повторный прием врача высшей кв.категории</t>
  </si>
  <si>
    <t>Повторный прием врача первой кв.категории</t>
  </si>
  <si>
    <t xml:space="preserve">Повторный прием врача </t>
  </si>
  <si>
    <t>Забор венозной крови  для лабораторных исследований</t>
  </si>
  <si>
    <t>Аутогемотерапия (1 процедура)</t>
  </si>
  <si>
    <t>Лечение остроконечных кондилом химическим методом (1 кондилома)</t>
  </si>
  <si>
    <t>Лечение остроконечных кондилом препаратом "Солкодерм" (1 кондилома)</t>
  </si>
  <si>
    <t>Гинекология</t>
  </si>
  <si>
    <t>Обработка эрозий шейки матки перикисью водорода</t>
  </si>
  <si>
    <t>Лечебные тампоны на шейку матки</t>
  </si>
  <si>
    <t>Радиоволновое лечение эрозий шейки матки диаметром до 1 см (1 сеанс)</t>
  </si>
  <si>
    <t>Радиоволновое лечение эрозий шейки матки диаметром от 1 до 2 см (1 сеанс)</t>
  </si>
  <si>
    <t>Радиоволновое лечение эрозий шейки матки диаметром свыше 2 см (1 сеанс)</t>
  </si>
  <si>
    <t xml:space="preserve">Пункция радиоволновая наботовых  кист </t>
  </si>
  <si>
    <t>Лечение эрозии шейки матки диаметром до 1 см препаратом "Солковагин"</t>
  </si>
  <si>
    <t>Лечение эрозии шейки матки диаметром свыше 1 см препаратом "Солковагин"</t>
  </si>
  <si>
    <t>Взятие биопсии шейки матки (без стоимости  гистологического исследования)</t>
  </si>
  <si>
    <t>Кольпоскопия</t>
  </si>
  <si>
    <t>Удаление кондилом, кератом, папиллом, элементов контагиозного моллюска, бородавок, гемангиом  методом криотерапии</t>
  </si>
  <si>
    <t>Наложение косметического внутрикожного шва</t>
  </si>
  <si>
    <t>Удаление единичных образований диаметром 0,1-0,2 см (1 шт.) **</t>
  </si>
  <si>
    <t>Удаление татуировок,  бородавок  (за 100 вспышек)**</t>
  </si>
  <si>
    <t>Зонд уретральный</t>
  </si>
  <si>
    <t>Набор для женщин (зеркало, перчатки, ложка Фолькмана,  салфетка)</t>
  </si>
  <si>
    <t>Набор для женщин без зеркала</t>
  </si>
  <si>
    <t>Набор для мужчин (салфетка, перчатки, ложка Фолькмана)</t>
  </si>
  <si>
    <t>Перчатки</t>
  </si>
  <si>
    <t>Ложка Фолькмана</t>
  </si>
  <si>
    <t>Зеркало Куско</t>
  </si>
  <si>
    <t>Комплект: стерильная пеленка + перчатки</t>
  </si>
  <si>
    <t>Шовный материал стерильный  (отечественный)  (1 нить)</t>
  </si>
  <si>
    <t>Скальпель одноразовый</t>
  </si>
  <si>
    <t>Раствор перманганата калия 4% - 20 мл</t>
  </si>
  <si>
    <t>Препарат "Дипроспан" (1 ампула)</t>
  </si>
  <si>
    <t>Удаление поверхностных множественных   образований,  сосудистой "сетки", лечение витилиго (за 1 кв.см или за 100 вспышек)**</t>
  </si>
  <si>
    <t>Электрод пассивный одноразовый (для аппарата ЭХВЧ Эллепс)</t>
  </si>
  <si>
    <t>Повязка "Гразолинд" 7,5 х 10 см</t>
  </si>
  <si>
    <t>Ст-ть Страх. ДМС</t>
  </si>
  <si>
    <t>Повязка "Бранолинд" 7,5 х 10 см</t>
  </si>
  <si>
    <t>Удаление образований на коже лица, веках  (плоских бородавок, гемангиом, ксантелазм и т.д.) (за 100 вспышек)**</t>
  </si>
  <si>
    <t>Осмотр, обработка раневых поверхностей на коже (ран, язв, эрозий, вскрытие гнойничков, снятие швов) с перевязкой</t>
  </si>
  <si>
    <t>Вскрытыие одного фурункула, гидраденита врачом-хирургом (без учета анестезии и расходных материалов)*</t>
  </si>
  <si>
    <t xml:space="preserve">  х 1,5</t>
  </si>
  <si>
    <t>Удаление телеангиэктазий (сосудистых "звездочек"), "винных пятен", папиллом, бородавок, пигментаций , татуировок лазером "Яхрома-Мед" на парах меди **</t>
  </si>
  <si>
    <t>От 2 до 3-х единиц, или суммарной площадью  от 0,1 кв. см. до 0,25 кв.см*</t>
  </si>
  <si>
    <t>Раствор Фукорцина 10 мл</t>
  </si>
  <si>
    <t>1.1</t>
  </si>
  <si>
    <t>1.2</t>
  </si>
  <si>
    <t>1.3</t>
  </si>
  <si>
    <t>1.4</t>
  </si>
  <si>
    <t>1.5</t>
  </si>
  <si>
    <t>1.6</t>
  </si>
  <si>
    <t>Лечение препаратом "Панавир" (1 ампула) (включая стоимость в/в инъекции)</t>
  </si>
  <si>
    <t>Шовный материал стерильный с  иглой атравм. (фторест)  (1 нить)</t>
  </si>
  <si>
    <t>Шовный материал стерильный с иглой атравматич.  (пролен, викрил)</t>
  </si>
  <si>
    <t>Проведение местной инфильтрационной или аппликационной анестезии (в зависимости от количества образований и вида анестетика) *</t>
  </si>
  <si>
    <t>введение контрацептива "Импланон" под кожу плеча (вместе со стоимостью препарата) под местной анестезией 2% р-ром Лидокаина</t>
  </si>
  <si>
    <t>1.8.</t>
  </si>
  <si>
    <t>Манипуляции, процедуры</t>
  </si>
  <si>
    <t>Удаление или краевая резекция  вросшего ногтя (без учета анестезии и радиоволновой коррекции)*</t>
  </si>
  <si>
    <t xml:space="preserve">Установка "Золотой пластины" (коррекция ногтя) Goldstadtspan (процедура включает в себя: обработку ногтевой пластины, обработку ногтевых валиков, установку "Золотой пластины", фиксацию пластины акрилом)
</t>
  </si>
  <si>
    <t>Приложение 1 к прейскуранту</t>
  </si>
  <si>
    <t>Удаление единичных милиумов,  комедонов врачом (1 шт.)</t>
  </si>
  <si>
    <t>Повторный прием профессора,  доктора медицинских наук</t>
  </si>
  <si>
    <t xml:space="preserve">Ст-ть </t>
  </si>
  <si>
    <t xml:space="preserve">Удаление ВМС (внутриматочной спирали) </t>
  </si>
  <si>
    <t xml:space="preserve"> х 1,5</t>
  </si>
  <si>
    <t>Установка ВМС (внутриматочной спирали) (без стоимости спирали)</t>
  </si>
  <si>
    <t>Перевязки сложные (продолжительностью вместе с осмотром и консультацией более 5 минут)</t>
  </si>
  <si>
    <t xml:space="preserve">  х 1,8</t>
  </si>
  <si>
    <t xml:space="preserve"> х 1,3</t>
  </si>
  <si>
    <t>Удаление единичной атеромы (без учёта стоимости анестезии и расходных материалов, наложения швов)*</t>
  </si>
  <si>
    <t>Множественные образования от 25 до 39 единиц , или площадью свыше 2 кв.см  до 4 кв.см *</t>
  </si>
  <si>
    <t>Удаление кондилом, папиллом, бородавок, телеангиэктазий и прочих образований кожи (за исключением меланоформных неевусов) радиоволновым методом на оборудовании Ellman (США), или ЭХВЧ (анестезия не включена) (при работе врача в пределах отведённых 30 минут на одного пациента)</t>
  </si>
  <si>
    <t>Удаление меланоформных невусов  радиоволновым методом на оборудовании Ellman (США), или ЭХВЧ (анестезия не включена) (при работе врача в пределах отведённых 30 минут на одного пациента)</t>
  </si>
  <si>
    <t>Одной единицы (образования), площадью не более 0,1 кв. см.*</t>
  </si>
  <si>
    <t>Множественных образований от 40 единиц до 59 единиц, или площадью свыше 4 кв.см до 5 кв.см *</t>
  </si>
  <si>
    <t>Одного невуса диаметром не более 0,5 см.*</t>
  </si>
  <si>
    <t>Однго невуса диаметром от 0,6 см до 0,8 см*</t>
  </si>
  <si>
    <t>Одного невуса диаметром от 0,9 см до 1,0 см*</t>
  </si>
  <si>
    <t>Одного невуса диаметром от 1,1 см и более*</t>
  </si>
  <si>
    <t>Удаление кондилом, папиллом, бородавок, телеангиэктазий и прочих образований кожи (за исключением меланоформных неевусов) диодным лазером ЛАТУС-К (анестезия не включена) (при работе врача в пределах отведённых 30 минут на одного пациента)</t>
  </si>
  <si>
    <t>Едииничных   аногенитальных бородавок (кондилом) вульвы, влагалища (у мужчин - на гениталиях и в паховой области) числом до шести единиц, или площадью до 1 кв.см * (при наличии АГБ и в других местах - плюс п.п.1.5.1-1.5.8)</t>
  </si>
  <si>
    <t>Множественных  аногенитальных бородавок (кондиломы) вульвы, влагалища (у мужчин - на гениталиях и в паховой  области) - свыше шести единиц, или площадью более 1 кв.см * (при наличии АГБ и в других местах - плюс п.п.1.5.1-1.5.8)</t>
  </si>
  <si>
    <t>От 1 до 3-х единиц, или суммарной площадью   до 0,25 кв.см*</t>
  </si>
  <si>
    <t>От 4 до 5 единиц, или суммарной площадью  от 0,25 кв. см. до 0,5 кв.см*</t>
  </si>
  <si>
    <t>От 6 до 10 единиц, или суммарной площадью  от 0,6 кв. см. до 1,0 кв.см*</t>
  </si>
  <si>
    <t>Наложение хирургического  шва на кожу (1 шов)</t>
  </si>
  <si>
    <t>Артикаином (Убистезином или Ультракаином) 4%(1 ампула)</t>
  </si>
  <si>
    <t>Лидокаином 2% (1 ампула)</t>
  </si>
  <si>
    <t>Новокаином 0,25% (1 флакон, от 50 до 200 мл раствора)</t>
  </si>
  <si>
    <t>Апликационной анестезии (Кремом ЭМЛА) от 1 до 6 элементов</t>
  </si>
  <si>
    <t>Апликационной анестезии (Кремом ЭМЛА) свыше шести элементов</t>
  </si>
  <si>
    <t>Апликационной анестезии (Кремом ЭМЛА) свыше 50 кв.см. поверхности, но не более 1 тюбика (5 мл) препарата</t>
  </si>
  <si>
    <t>1.7</t>
  </si>
  <si>
    <t>1.9</t>
  </si>
  <si>
    <t>Мепивакаином (Скандонестом) 3% (1 ампла)</t>
  </si>
  <si>
    <t>приём врачей-дерматовенерологов, косметологов</t>
  </si>
  <si>
    <t>приём врача высшей кв.категории</t>
  </si>
  <si>
    <t>приём врача-гинеколога</t>
  </si>
  <si>
    <t>Приём  профессора, доктора медицинских наук</t>
  </si>
  <si>
    <t>Приём врача высшей кв.категории</t>
  </si>
  <si>
    <t>Приём врача первой кв.категории</t>
  </si>
  <si>
    <t>Приём врача</t>
  </si>
  <si>
    <t>Приём врача-косметолога</t>
  </si>
  <si>
    <t xml:space="preserve">Приём  специалистов </t>
  </si>
  <si>
    <t>1.2.25</t>
  </si>
  <si>
    <t>Лечение препаратом Ингарон (1 ампула - 500000 МЕ) (включая стоимость в/.в инъекции )</t>
  </si>
  <si>
    <t>приём врача первой  кв.категории</t>
  </si>
  <si>
    <t>Повторный приём врача высшей кв.категории</t>
  </si>
  <si>
    <t>Повторный приём врача первой  кв.категории</t>
  </si>
  <si>
    <t>Забор  крови у детей до 7 лет</t>
  </si>
  <si>
    <t>Измерение артериального давления</t>
  </si>
  <si>
    <t>Едииничных   аногенитальных бородавок (кондилом) вульвы, влагалища (у мужчин - на гениталиях и в паховой области) числом до шести единиц, или площадью до 1 кв.см * (при наличии АГБ и в других местах - плюс п.п.1.6.1-1.6.7)</t>
  </si>
  <si>
    <t>Апликационной анестезии (Лидокаин-спрем 10% или Лидоксор-спрем) (1 обработка)</t>
  </si>
  <si>
    <t>Инъеции внутривенные  (без стоимости лекарства)</t>
  </si>
  <si>
    <t>Инъеции внутримышечные  (без стоимости лекарства)</t>
  </si>
  <si>
    <t>Инъекции внутрикожные (без стоимости лекарства)</t>
  </si>
  <si>
    <t>Инъекции подкожные (без стоимости лекарства)</t>
  </si>
  <si>
    <t>Инъекции внутриочаговые, или в область рубца, за 1 инъекцию (без стоимости лекарства)</t>
  </si>
  <si>
    <t>3500</t>
  </si>
  <si>
    <t>Приём врача-дерматовенеролога перед  удалениием новообразований кожи хирургом.*</t>
  </si>
  <si>
    <t>введение контрацептива "Импланон" под кожу плеча (препарат пациента) под местной анестезией 2% р-ром Лидокаина (или удаление)</t>
  </si>
  <si>
    <t>Удаление милиумов,  комедонов врачом (за один элемент) свыше 30 штук.</t>
  </si>
  <si>
    <t>Удаление моллюсков (за один элемент)  до 10 штук.</t>
  </si>
  <si>
    <t>Удаление моллюсков (за один элемент)  свыше  10 штук.</t>
  </si>
  <si>
    <t>Удаление моллюсков (за один элемент)  свыше  50 штук.</t>
  </si>
  <si>
    <t>Одной единицы (образования),  при удалении  образований локализующегося на лице,  в перианальной зоне, устье уретры, на подошвенной поверхности стопы, около ногтевых пластин,  площадью не более 0,1 кв. см.*</t>
  </si>
  <si>
    <t>От 4 до 5 единиц, или суммарной площадью  от 0,25 кв. см. до 0,5 кв.см, локализующихся на лице,  в перианальной зоне, устье уретры, на подошвенной поверхности стопы, около ногтевых пластин</t>
  </si>
  <si>
    <t>От 2 до 3-х единиц, или суммарной площадью  от 0,1 кв. см. до 0,25 кв.см,  локализующихся на лице,  в перианальной зоне, устье уретры, на подошвенной поверхности стопы, около ногтевых пластин *</t>
  </si>
  <si>
    <t>От 6 до 10 единиц, или суммарной площадью  от 0,6 кв. см. до 1,0 кв.см, локализующихся на лице,  в перианальной зоне, устье уретры, на подошвенной поверхности стопы, около ногтевых пластин*</t>
  </si>
  <si>
    <t>Множественные образования от 25 до 39 единиц , или площадью свыше 2 кв.см  до 4 кв.см, локализующихся на лице,  в перианальной зоне, устье уретры, на подошвенной поверхности стопы, около ногтевых пластин *</t>
  </si>
  <si>
    <t>Множественных образований от 40 единиц до 59 единиц, или площадью свыше 4 кв.см до 5 кв.см, локализующихся на лице,  в перианальной зоне, устье уретры, на подошвенной поверхности стопы, около ногтевых пластин*</t>
  </si>
  <si>
    <t>Удаление подобных  образований сложных локализаций</t>
  </si>
  <si>
    <t>Одной единицы (образования), площадью не более 0,1 кв. см  локализующегося  на веках (кроме ресничного края), красной кайме губ, ноздрях со стороны носового хода, в анальном канале *</t>
  </si>
  <si>
    <t>От 2 до 3-х единиц, или суммарной площадью  от 0,1 кв. см. до 0,25 кв.см  локализующихся   на веках (кроме ресничного края), красной кайме губ, ноздрях со стороны носового хода, в анальном канале *</t>
  </si>
  <si>
    <t>От 4 до 5 единиц, или суммарной площадью  от 0,25 кв. см. до 0,5 кв.см  локализующихся на веках (кроме ресничного края), красной кайме губ, ноздрях со стороны носового хода, в анальном канале *</t>
  </si>
  <si>
    <t>От 6 до 10 единиц, или суммарной площадью  от 0,6 кв. см. до 1,0 кв.см локализующихся  на веках (кроме ресничного края), красной кайме губ, ноздрях со стороны носового хода, в анальном канале *</t>
  </si>
  <si>
    <t>Множественные образования от 25 до 39 единиц , или площадью свыше 2 кв.см  до 4 кв.см, локализующихся на веках (кроме ресничного края), красной кайме губ, ноздрях со стороны носового хода, в анальном канале  *</t>
  </si>
  <si>
    <t>Множественных образований от 40 единиц до 59 единиц, или площадью свыше 4 кв.см до 5 кв.см, локализующихся на веках (кроме ресничного края), красной кайме губ, ноздрях со стороны носового хода, в анальном канале *</t>
  </si>
  <si>
    <t>Одной единицы (образования), площадью не более 0,1 кв. см. при локализации образования на ресничном крае век   *</t>
  </si>
  <si>
    <t>От 2 до 3-х единиц, или суммарной площадью  от 0,1 кв. см. до 0,25 кв.см при локализации образований на ресничном крае век   *</t>
  </si>
  <si>
    <t>От 4 до 5 единиц, или суммарной площадью  от 0,25 кв. см. до 0,5 кв.см при локализации образований на ресничном крае век   *</t>
  </si>
  <si>
    <t>От 6 до 10 единиц, или суммарной площадью  от 0,6 кв. см. до 1,0 кв.см при локализации образований на ресничном крае век   *</t>
  </si>
  <si>
    <t xml:space="preserve">  </t>
  </si>
  <si>
    <t>Одного невуса диаметром не более 0,5 см, локализующегося на лице,  в перианальной зоне, устье уретры, на подошвенной поверхности стопы, около ногтевых пластин*</t>
  </si>
  <si>
    <t>Однго невуса диаметром от 0,6 см до 0,8 см,локализующегося на лице,  в перианальной зоне, устье уретры, на подошвенной поверхности стопы, около ногтевых пластин*</t>
  </si>
  <si>
    <t>Одного невуса диаметром от 0,9 см до 1,0 см, локализующегося на лице,  в перианальной зоне, устье уретры, на подошвенной поверхности стопы, около ногтевых пластин*</t>
  </si>
  <si>
    <t>Одного невуса диаметром от 1,1 см и более, локализующегося на лице,  в перианальной зоне, устье уретры, на подошвенной поверхности стопы, около ногтевых пластин*</t>
  </si>
  <si>
    <t>Одного невуса диаметром не более 0,5 см при локализации  на веке, красной кайме губ, ноздрях со стороны носового хода</t>
  </si>
  <si>
    <t>Однго невуса диаметром от 0,6 см до 0,8 см  при локализации  на веке, красной кайме губ, ноздрях со стороны носового хода *</t>
  </si>
  <si>
    <t>Одного невуса диаметром от 0,9 см до 1,0 см  при локализации  на веке, красной кайме губ, ноздре со стороны носового хода*</t>
  </si>
  <si>
    <t xml:space="preserve">Множественных образований от 60 единиц или площадью более  5 кв.см, локализующихся на веках (кроме ресничного края), красной кайме губ, ноздрях со стороны носового хода, в анальном канале  * </t>
  </si>
  <si>
    <t xml:space="preserve">Множественных образований от 60 единиц или площадью более  5 кв.см. локализующихся на лице,  в перианальной зоне, устье уретры, на подошвенной поверхности стопы, около ногтевых пластин*   </t>
  </si>
  <si>
    <t>Множественных образований от 60 единиц до 90 единиц или площадью более  5 кв.см</t>
  </si>
  <si>
    <t xml:space="preserve"> Более 90 образований за время одного врачебного приёма удалению не подлежат. </t>
  </si>
  <si>
    <t>Одна единица, диаметром  не более 0,5  см  (аппарат КГ-1)</t>
  </si>
  <si>
    <t>От 2 до 3-х единиц, диам. до 0,5 см или одна ед.диаметром  от 0,6 см. до 1 см (аппарат КГ-1)</t>
  </si>
  <si>
    <t>Криотерапия поверхностных сосудов (гемангиом, телеангиэктазий),  до 1 кв.см (за 1 сеанс) (аппарат КГ-1)</t>
  </si>
  <si>
    <t>Криотерапия поверхностных сосудов (гемангиом, телеангиэктазий),  от 1 кв.см до 3 кв.см. (за 1 сеанс) (аппарат КГ-1)</t>
  </si>
  <si>
    <t>Одна единица, диаметром  не более 0,3  см  (жидий азот)</t>
  </si>
  <si>
    <t>Одна единица, диаметром  не более 0,5  см  (жидий азот)</t>
  </si>
  <si>
    <t>Одна единица, диаметром  не более 0,8  см  (жидий азот)</t>
  </si>
  <si>
    <t>1.01.01</t>
  </si>
  <si>
    <t>1.01.02</t>
  </si>
  <si>
    <t>1.01.03</t>
  </si>
  <si>
    <t>1.01.04</t>
  </si>
  <si>
    <t>1.01.05</t>
  </si>
  <si>
    <t>1.01.06</t>
  </si>
  <si>
    <t>1.01.07</t>
  </si>
  <si>
    <t>1.01.08</t>
  </si>
  <si>
    <t>1.01.09</t>
  </si>
  <si>
    <t>1.01.10</t>
  </si>
  <si>
    <t>1.01.11</t>
  </si>
  <si>
    <t>1.01.13</t>
  </si>
  <si>
    <t>1.01.14</t>
  </si>
  <si>
    <t>1.02.01</t>
  </si>
  <si>
    <t>1.02.02</t>
  </si>
  <si>
    <t>1.02.03</t>
  </si>
  <si>
    <t>1.02.04</t>
  </si>
  <si>
    <t>1.02.05</t>
  </si>
  <si>
    <t>1.02.06</t>
  </si>
  <si>
    <t>1.02.07</t>
  </si>
  <si>
    <t>1.02.08</t>
  </si>
  <si>
    <t>1.02.09</t>
  </si>
  <si>
    <t>1.02.10</t>
  </si>
  <si>
    <t>1.02.11</t>
  </si>
  <si>
    <t>1.02.12</t>
  </si>
  <si>
    <t>1.02.13</t>
  </si>
  <si>
    <t>1.02.14</t>
  </si>
  <si>
    <t>1.02.15</t>
  </si>
  <si>
    <t>1.02.16</t>
  </si>
  <si>
    <t>1.02.17</t>
  </si>
  <si>
    <t>1.02.18</t>
  </si>
  <si>
    <t>1.02.19</t>
  </si>
  <si>
    <t>1.02.20</t>
  </si>
  <si>
    <t>1.02.21</t>
  </si>
  <si>
    <t>1.02.22</t>
  </si>
  <si>
    <t>1.02.23</t>
  </si>
  <si>
    <t>1.02.24</t>
  </si>
  <si>
    <t>1.02.25</t>
  </si>
  <si>
    <t>1.03.01</t>
  </si>
  <si>
    <t>1.03.02</t>
  </si>
  <si>
    <t>1.03.03</t>
  </si>
  <si>
    <t>1.03.04</t>
  </si>
  <si>
    <t>1.03.05</t>
  </si>
  <si>
    <t>1.03.06</t>
  </si>
  <si>
    <t>1.03.07</t>
  </si>
  <si>
    <t>1.03.08</t>
  </si>
  <si>
    <t>1.03.09</t>
  </si>
  <si>
    <t>1.03.10</t>
  </si>
  <si>
    <t>1.03.11</t>
  </si>
  <si>
    <t>1.03.12</t>
  </si>
  <si>
    <t>1.03.13</t>
  </si>
  <si>
    <t>1.03.14</t>
  </si>
  <si>
    <t>1.04.01</t>
  </si>
  <si>
    <t>1.04.02</t>
  </si>
  <si>
    <t>1.04.03</t>
  </si>
  <si>
    <t>1.04.04</t>
  </si>
  <si>
    <t>1.04.05</t>
  </si>
  <si>
    <t>1.04.06</t>
  </si>
  <si>
    <t>1.04.07</t>
  </si>
  <si>
    <t>1.05.01</t>
  </si>
  <si>
    <t>1.05.02</t>
  </si>
  <si>
    <t>1.05.03</t>
  </si>
  <si>
    <t>1.05.04</t>
  </si>
  <si>
    <t>1.05.05</t>
  </si>
  <si>
    <t>1.05.06</t>
  </si>
  <si>
    <t>1.05.07</t>
  </si>
  <si>
    <t>1.05.08</t>
  </si>
  <si>
    <t>1.05.09</t>
  </si>
  <si>
    <t>1.05.10</t>
  </si>
  <si>
    <t>1.05.11</t>
  </si>
  <si>
    <t>1.05.12</t>
  </si>
  <si>
    <t>1.05.13</t>
  </si>
  <si>
    <t>1.05.14</t>
  </si>
  <si>
    <t>1.05.15</t>
  </si>
  <si>
    <t>1.05.16</t>
  </si>
  <si>
    <t>1.05.17</t>
  </si>
  <si>
    <t>1.05.18</t>
  </si>
  <si>
    <t>1.05.19</t>
  </si>
  <si>
    <t>1.05.20</t>
  </si>
  <si>
    <t>1.05.21</t>
  </si>
  <si>
    <t>1.05.22</t>
  </si>
  <si>
    <t>1.05.23</t>
  </si>
  <si>
    <t>1.05.24</t>
  </si>
  <si>
    <t>1.05.25</t>
  </si>
  <si>
    <t>1.05.26</t>
  </si>
  <si>
    <t>1.05.27</t>
  </si>
  <si>
    <t>1.05.28</t>
  </si>
  <si>
    <t>1.05.29</t>
  </si>
  <si>
    <t>1.05.30</t>
  </si>
  <si>
    <t>1.05.31</t>
  </si>
  <si>
    <t>1.05.32</t>
  </si>
  <si>
    <t>1.05.33</t>
  </si>
  <si>
    <t>1.05.34</t>
  </si>
  <si>
    <t>1.05.35</t>
  </si>
  <si>
    <t>1.05.36</t>
  </si>
  <si>
    <t>1.05.37</t>
  </si>
  <si>
    <t>1.05.38</t>
  </si>
  <si>
    <t>1.05.39</t>
  </si>
  <si>
    <t>1.05.40</t>
  </si>
  <si>
    <t>1.05.41</t>
  </si>
  <si>
    <t>1.05.42</t>
  </si>
  <si>
    <t>1.06.01</t>
  </si>
  <si>
    <t>1.06.02</t>
  </si>
  <si>
    <t>1.06.03</t>
  </si>
  <si>
    <t>1.06.04</t>
  </si>
  <si>
    <t>1.06.05</t>
  </si>
  <si>
    <t>1.06.06</t>
  </si>
  <si>
    <t>1.06.07</t>
  </si>
  <si>
    <t>1.06.08</t>
  </si>
  <si>
    <t>1.06.09</t>
  </si>
  <si>
    <t>1.07.01</t>
  </si>
  <si>
    <t>1.07.02</t>
  </si>
  <si>
    <t>1.07.03</t>
  </si>
  <si>
    <t>1.07.04</t>
  </si>
  <si>
    <t>1.07.05</t>
  </si>
  <si>
    <t>1.07.06</t>
  </si>
  <si>
    <t>1.07.07</t>
  </si>
  <si>
    <t>1.07.08</t>
  </si>
  <si>
    <t>1.08.01</t>
  </si>
  <si>
    <t>1.08.02</t>
  </si>
  <si>
    <t>1.08.03</t>
  </si>
  <si>
    <t>1.08.04</t>
  </si>
  <si>
    <t>1.09.01</t>
  </si>
  <si>
    <t>1.09.02</t>
  </si>
  <si>
    <t>1.09.03</t>
  </si>
  <si>
    <t>1.09.04</t>
  </si>
  <si>
    <t>1.09.05</t>
  </si>
  <si>
    <t>1.09.06</t>
  </si>
  <si>
    <t>1.09.07</t>
  </si>
  <si>
    <t>1.09.08</t>
  </si>
  <si>
    <t>1.09.09</t>
  </si>
  <si>
    <t>1.09.10</t>
  </si>
  <si>
    <t>1.09.11</t>
  </si>
  <si>
    <t>1.09.12</t>
  </si>
  <si>
    <t>1.09.13</t>
  </si>
  <si>
    <t>1.09.14</t>
  </si>
  <si>
    <t>1.09.15</t>
  </si>
  <si>
    <t>1.09.16</t>
  </si>
  <si>
    <t>1.09.17</t>
  </si>
  <si>
    <t>1.09.18</t>
  </si>
  <si>
    <t>1.01.12</t>
  </si>
  <si>
    <t>1.02.26</t>
  </si>
  <si>
    <t>1.02.27</t>
  </si>
  <si>
    <t>1.02.28</t>
  </si>
  <si>
    <t>1.02.29</t>
  </si>
  <si>
    <t>1.05.43</t>
  </si>
  <si>
    <t>1.05.44</t>
  </si>
  <si>
    <t>1.05.45</t>
  </si>
  <si>
    <t>1.07.09</t>
  </si>
  <si>
    <t>1.08.05</t>
  </si>
  <si>
    <t>B01.008.001</t>
  </si>
  <si>
    <t>B01.008.002</t>
  </si>
  <si>
    <t>B01.008.003</t>
  </si>
  <si>
    <t>B01.001.001</t>
  </si>
  <si>
    <t>B01.001.002</t>
  </si>
  <si>
    <t>A06.12.012.001</t>
  </si>
  <si>
    <t>A11.01.010</t>
  </si>
  <si>
    <t>A11.02.002</t>
  </si>
  <si>
    <t>A11.01.003</t>
  </si>
  <si>
    <t>A11.01.002</t>
  </si>
  <si>
    <t>A11.12.003</t>
  </si>
  <si>
    <t>A06.12.012.001; A11.02.002</t>
  </si>
  <si>
    <t>B01.057.002</t>
  </si>
  <si>
    <t>A16.01.020</t>
  </si>
  <si>
    <t>A16.01.016</t>
  </si>
  <si>
    <t>A14.01.010</t>
  </si>
  <si>
    <t>A16.01.011</t>
  </si>
  <si>
    <t>A16.01.027</t>
  </si>
  <si>
    <t>A24.01.004</t>
  </si>
  <si>
    <t>A16.01.008</t>
  </si>
  <si>
    <t>A02.12.002</t>
  </si>
  <si>
    <t>A11.28.006.001; A11.01.018</t>
  </si>
  <si>
    <t>A22.01.003</t>
  </si>
  <si>
    <t>A15.01.001; A15.01.002; A16.01.004</t>
  </si>
  <si>
    <t>A11.20.011; A11.20.011.001</t>
  </si>
  <si>
    <t>A11.20.014</t>
  </si>
  <si>
    <t>A11.20.015</t>
  </si>
  <si>
    <t>A11.20.013</t>
  </si>
  <si>
    <t>A16.20.036.003</t>
  </si>
  <si>
    <t>А22.01.003</t>
  </si>
  <si>
    <t>А16.01.021</t>
  </si>
  <si>
    <t>В01.003.004.001</t>
  </si>
  <si>
    <t>А03.20.001</t>
  </si>
  <si>
    <t>Номенклатура</t>
  </si>
  <si>
    <r>
      <t>*Примечание:</t>
    </r>
    <r>
      <rPr>
        <i/>
        <sz val="10"/>
        <rFont val="Arial Cyr"/>
        <family val="0"/>
      </rPr>
      <t xml:space="preserve">  Пункт 1.1.10 не распространяется на приём профессора (пп.1.1.1 и 1.1.5), а также на пациентов, направленных страховыми компаниями по ДМС.</t>
    </r>
  </si>
  <si>
    <r>
      <t xml:space="preserve">Удаление моллюсков (за один элемент) </t>
    </r>
    <r>
      <rPr>
        <b/>
        <sz val="10"/>
        <rFont val="Arial Cyr"/>
        <family val="0"/>
      </rPr>
      <t xml:space="preserve"> детям до 7 лет</t>
    </r>
    <r>
      <rPr>
        <sz val="10"/>
        <rFont val="Arial Cyr"/>
        <family val="2"/>
      </rPr>
      <t xml:space="preserve"> до 10 штук.</t>
    </r>
  </si>
  <si>
    <r>
      <t xml:space="preserve">Удаление моллюсков (за один элемент) </t>
    </r>
    <r>
      <rPr>
        <b/>
        <sz val="10"/>
        <rFont val="Arial Cyr"/>
        <family val="0"/>
      </rPr>
      <t xml:space="preserve"> детям до 7 лет</t>
    </r>
    <r>
      <rPr>
        <sz val="10"/>
        <rFont val="Arial Cyr"/>
        <family val="2"/>
      </rPr>
      <t xml:space="preserve"> свыше 10 штук.</t>
    </r>
  </si>
  <si>
    <r>
      <t xml:space="preserve">Удаление моллюсков (за один элемент) </t>
    </r>
    <r>
      <rPr>
        <b/>
        <sz val="10"/>
        <rFont val="Arial Cyr"/>
        <family val="0"/>
      </rPr>
      <t xml:space="preserve"> детям до 7 лет</t>
    </r>
    <r>
      <rPr>
        <sz val="10"/>
        <rFont val="Arial Cyr"/>
        <family val="2"/>
      </rPr>
      <t xml:space="preserve"> свыше 50 штук.</t>
    </r>
  </si>
  <si>
    <r>
      <t>* Примечание:</t>
    </r>
    <r>
      <rPr>
        <i/>
        <sz val="10"/>
        <rFont val="Arial Cyr"/>
        <family val="2"/>
      </rPr>
      <t xml:space="preserve"> при проведении процедуры  удаления с местной анестезией хирургом -</t>
    </r>
    <r>
      <rPr>
        <b/>
        <i/>
        <sz val="10"/>
        <rFont val="Arial Cyr"/>
        <family val="2"/>
      </rPr>
      <t xml:space="preserve"> кандидатом мед.наук стоимость расчитывается с повышающим коэффициентом - 1,5</t>
    </r>
  </si>
  <si>
    <r>
      <t>Взятие материала из уретры, из шейки матки, соскоб на грибы и т.д.  (</t>
    </r>
    <r>
      <rPr>
        <i/>
        <sz val="10"/>
        <rFont val="Arial Cyr"/>
        <family val="0"/>
      </rPr>
      <t xml:space="preserve"> Во время </t>
    </r>
    <r>
      <rPr>
        <i/>
        <sz val="10"/>
        <rFont val="Arial Cyr"/>
        <family val="2"/>
      </rPr>
      <t xml:space="preserve">консультации врача в Центре-бесплатно, входит в стоимость приёма) (Без учёта расходных материалов) </t>
    </r>
  </si>
  <si>
    <r>
      <t xml:space="preserve">Множественных образований от </t>
    </r>
    <r>
      <rPr>
        <sz val="10"/>
        <rFont val="Arial Cyr"/>
        <family val="0"/>
      </rPr>
      <t>11</t>
    </r>
    <r>
      <rPr>
        <sz val="10"/>
        <rFont val="Arial Cyr"/>
        <family val="2"/>
      </rPr>
      <t xml:space="preserve"> до</t>
    </r>
    <r>
      <rPr>
        <sz val="10"/>
        <rFont val="Arial Cyr"/>
        <family val="0"/>
      </rPr>
      <t xml:space="preserve"> 24 </t>
    </r>
    <r>
      <rPr>
        <sz val="10"/>
        <rFont val="Arial Cyr"/>
        <family val="2"/>
      </rPr>
      <t>единиц , или площадью свыше  1 кв.см до 2 кв.см*</t>
    </r>
  </si>
  <si>
    <r>
      <t xml:space="preserve">Множественных образований от 60 единиц или площадью более  5 кв.см. *  </t>
    </r>
    <r>
      <rPr>
        <b/>
        <sz val="10"/>
        <rFont val="Arial"/>
        <family val="2"/>
      </rPr>
      <t xml:space="preserve">Более 90 образований за время одного врачебного приёма удалению не подлежит. </t>
    </r>
  </si>
  <si>
    <r>
      <t xml:space="preserve">Множественных образований от </t>
    </r>
    <r>
      <rPr>
        <sz val="10"/>
        <rFont val="Arial Cyr"/>
        <family val="0"/>
      </rPr>
      <t>11</t>
    </r>
    <r>
      <rPr>
        <sz val="10"/>
        <rFont val="Arial Cyr"/>
        <family val="2"/>
      </rPr>
      <t xml:space="preserve"> до</t>
    </r>
    <r>
      <rPr>
        <sz val="10"/>
        <rFont val="Arial Cyr"/>
        <family val="0"/>
      </rPr>
      <t xml:space="preserve"> 24 </t>
    </r>
    <r>
      <rPr>
        <sz val="10"/>
        <rFont val="Arial Cyr"/>
        <family val="2"/>
      </rPr>
      <t>единиц , или площадью свыше  1 кв.см до 2 кв.см, локализующихся на лице,  в перианальной зоне, устье уретры, на подошвенной поверхности стопы, около ногтевых пластин *</t>
    </r>
  </si>
  <si>
    <r>
      <t xml:space="preserve">Множественных образований от </t>
    </r>
    <r>
      <rPr>
        <sz val="10"/>
        <rFont val="Arial Cyr"/>
        <family val="0"/>
      </rPr>
      <t>11</t>
    </r>
    <r>
      <rPr>
        <sz val="10"/>
        <rFont val="Arial Cyr"/>
        <family val="2"/>
      </rPr>
      <t xml:space="preserve"> до</t>
    </r>
    <r>
      <rPr>
        <sz val="10"/>
        <rFont val="Arial Cyr"/>
        <family val="0"/>
      </rPr>
      <t xml:space="preserve"> 24 </t>
    </r>
    <r>
      <rPr>
        <sz val="10"/>
        <rFont val="Arial Cyr"/>
        <family val="2"/>
      </rPr>
      <t>единиц , или площадью свыше  1 кв.см до 2 кв.см на веках (кроме ресничного края), красной кайме губ, ноздрях со стороны носового хода, в анальном канале *</t>
    </r>
  </si>
  <si>
    <r>
      <t xml:space="preserve">Множественных образований от </t>
    </r>
    <r>
      <rPr>
        <sz val="10"/>
        <rFont val="Arial Cyr"/>
        <family val="0"/>
      </rPr>
      <t>11</t>
    </r>
    <r>
      <rPr>
        <sz val="10"/>
        <rFont val="Arial Cyr"/>
        <family val="2"/>
      </rPr>
      <t xml:space="preserve"> до</t>
    </r>
    <r>
      <rPr>
        <sz val="10"/>
        <rFont val="Arial Cyr"/>
        <family val="0"/>
      </rPr>
      <t xml:space="preserve"> 24 </t>
    </r>
    <r>
      <rPr>
        <sz val="10"/>
        <rFont val="Arial Cyr"/>
        <family val="2"/>
      </rPr>
      <t>единиц , или площадью свыше  1 кв.см до 2 кв.см при локализации образований на ресничном крае век *  Более 25 образований на ресничном крае век за один врачебный приём не удаляется</t>
    </r>
  </si>
  <si>
    <r>
      <t xml:space="preserve">* </t>
    </r>
    <r>
      <rPr>
        <b/>
        <i/>
        <sz val="10"/>
        <rFont val="Arial Cyr"/>
        <family val="0"/>
      </rPr>
      <t>Примечание:</t>
    </r>
    <r>
      <rPr>
        <i/>
        <sz val="10"/>
        <rFont val="Arial Cyr"/>
        <family val="0"/>
      </rPr>
      <t xml:space="preserve"> при сложной локализации образования (при удалении  образований на лице,  в перианальной зоне, устье уретры, на подошвенной поверхности стопы, около ногтевых пластин) - стоимость процедур повышается на 30%.  </t>
    </r>
  </si>
  <si>
    <r>
      <t>* Примечание:</t>
    </r>
    <r>
      <rPr>
        <i/>
        <sz val="10"/>
        <rFont val="Arial Cyr"/>
        <family val="0"/>
      </rPr>
      <t xml:space="preserve"> при удалении образований на веках (кроме ресничного края), красной кайме губ, ноздрях со стороны носового хода, в анальном канале -  стоимость процедуры повышается на 50%.</t>
    </r>
  </si>
  <si>
    <r>
      <t>* Примечание:</t>
    </r>
    <r>
      <rPr>
        <i/>
        <sz val="10"/>
        <rFont val="Arial Cyr"/>
        <family val="2"/>
      </rPr>
      <t xml:space="preserve"> при проведении процедуры радиоволнового удаления с местной анестезией хирургом - кандидатом мед.наук оплата производится </t>
    </r>
    <r>
      <rPr>
        <b/>
        <i/>
        <sz val="10"/>
        <rFont val="Arial Cyr"/>
        <family val="2"/>
      </rPr>
      <t>с повышающим коэффициентом - 1,5</t>
    </r>
  </si>
  <si>
    <r>
      <t>* Примечание:</t>
    </r>
    <r>
      <rPr>
        <i/>
        <sz val="10"/>
        <rFont val="Arial Cyr"/>
        <family val="0"/>
      </rPr>
      <t xml:space="preserve"> при удалении образований на ресничном крае век   стоимость процедуры повышается на 80%.</t>
    </r>
  </si>
  <si>
    <r>
      <t>* Примечание: при</t>
    </r>
    <r>
      <rPr>
        <i/>
        <sz val="10"/>
        <rFont val="Arial Cyr"/>
        <family val="0"/>
      </rPr>
      <t xml:space="preserve"> большом количестве образований, за каждые от 5 до 10 минут  задержки сверх 30 минут нормативного времени (задержки до 5 минут не учитываются) взимается дополнительно 500 руб.. При задержке свыше 10 минут данный приём считается законченным. На  следующем приёме врача отсчёт элементов начинается снова. Более 90 образований за один приём удалению не подлежат. Цены указаны без учёта стоимости шовного материала и наложения швов.</t>
    </r>
  </si>
  <si>
    <r>
      <t>* Примечание:</t>
    </r>
    <r>
      <rPr>
        <i/>
        <sz val="10"/>
        <rFont val="Arial Cyr"/>
        <family val="2"/>
      </rPr>
      <t xml:space="preserve"> при проведении местной анестезии хирургом - кандидатом мед.наук оплата производится </t>
    </r>
    <r>
      <rPr>
        <b/>
        <i/>
        <sz val="10"/>
        <rFont val="Arial Cyr"/>
        <family val="2"/>
      </rPr>
      <t>с повышающим коэффициентом - 1,5</t>
    </r>
  </si>
  <si>
    <r>
      <t>** Примечание:</t>
    </r>
    <r>
      <rPr>
        <sz val="10"/>
        <rFont val="Arial Cyr"/>
        <family val="2"/>
      </rPr>
      <t xml:space="preserve"> стоимость одного сеанса лазерного удаления (минимальная стоимость одной процедуры)  не менее 1500 рублей</t>
    </r>
  </si>
  <si>
    <r>
      <t xml:space="preserve">Расходные материалы </t>
    </r>
    <r>
      <rPr>
        <i/>
        <sz val="10"/>
        <rFont val="Arial Cyr"/>
        <family val="0"/>
      </rPr>
      <t>(отдельно не продаются, только при оказании услуг)</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</si>
</sst>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quot;р.&quot;"/>
    <numFmt numFmtId="174" formatCode="0.000"/>
    <numFmt numFmtId="175" formatCode="0.0000"/>
    <numFmt numFmtId="176" formatCode="0.00000"/>
    <numFmt numFmtId="177" formatCode="0.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39">
    <font>
      <sz val="12"/>
      <name val="Arial Cyr"/>
      <family val="2"/>
    </font>
    <font>
      <sz val="10"/>
      <name val="Arial"/>
      <family val="0"/>
    </font>
    <font>
      <sz val="10.5"/>
      <name val="Times New Roman"/>
      <family val="1"/>
    </font>
    <font>
      <sz val="10.5"/>
      <name val="Arial Cyr"/>
      <family val="2"/>
    </font>
    <font>
      <b/>
      <i/>
      <sz val="10.5"/>
      <name val="Arial Cyr"/>
      <family val="2"/>
    </font>
    <font>
      <i/>
      <sz val="8"/>
      <name val="Arial Cyr"/>
      <family val="2"/>
    </font>
    <font>
      <sz val="10"/>
      <name val="Arial Cyr"/>
      <family val="2"/>
    </font>
    <font>
      <b/>
      <i/>
      <sz val="12"/>
      <name val="Arial Cyr"/>
      <family val="2"/>
    </font>
    <font>
      <b/>
      <sz val="12"/>
      <name val="Arial Cyr"/>
      <family val="2"/>
    </font>
    <font>
      <sz val="14"/>
      <name val="Arial Cyr"/>
      <family val="2"/>
    </font>
    <font>
      <b/>
      <sz val="10.5"/>
      <name val="Arial Cyr"/>
      <family val="0"/>
    </font>
    <font>
      <sz val="10.5"/>
      <name val="Arial"/>
      <family val="0"/>
    </font>
    <font>
      <b/>
      <sz val="10.5"/>
      <name val="Times New Roman"/>
      <family val="1"/>
    </font>
    <font>
      <sz val="12"/>
      <color indexed="10"/>
      <name val="Arial Cyr"/>
      <family val="2"/>
    </font>
    <font>
      <sz val="8"/>
      <name val="Arial Cyr"/>
      <family val="2"/>
    </font>
    <font>
      <sz val="8"/>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0"/>
      <name val="Arial Cyr"/>
      <family val="2"/>
    </font>
    <font>
      <i/>
      <sz val="10"/>
      <name val="Arial Cyr"/>
      <family val="2"/>
    </font>
    <font>
      <b/>
      <sz val="10"/>
      <name val="Arial Cyr"/>
      <family val="0"/>
    </font>
    <font>
      <b/>
      <sz val="10"/>
      <name val="Arial"/>
      <family val="2"/>
    </font>
    <font>
      <b/>
      <i/>
      <sz val="10"/>
      <name val="Arial"/>
      <family val="2"/>
    </font>
    <font>
      <sz val="10"/>
      <color indexed="10"/>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double">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color indexed="8"/>
      </right>
      <top>
        <color indexed="63"/>
      </top>
      <bottom style="thin">
        <color indexed="8"/>
      </bottom>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170" fontId="1" fillId="0" borderId="0" applyFill="0" applyBorder="0" applyAlignment="0" applyProtection="0"/>
    <xf numFmtId="168" fontId="1" fillId="0" borderId="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32" fillId="4" borderId="0" applyNumberFormat="0" applyBorder="0" applyAlignment="0" applyProtection="0"/>
  </cellStyleXfs>
  <cellXfs count="118">
    <xf numFmtId="0" fontId="0" fillId="0" borderId="0" xfId="0" applyAlignment="1">
      <alignment/>
    </xf>
    <xf numFmtId="0" fontId="0" fillId="0" borderId="0" xfId="0" applyFill="1" applyAlignment="1">
      <alignment/>
    </xf>
    <xf numFmtId="0" fontId="4"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0" fontId="3" fillId="0" borderId="11" xfId="0" applyFont="1" applyBorder="1" applyAlignment="1">
      <alignment horizontal="left" wrapText="1"/>
    </xf>
    <xf numFmtId="0" fontId="3" fillId="0" borderId="11" xfId="0" applyFont="1" applyFill="1" applyBorder="1" applyAlignment="1">
      <alignment/>
    </xf>
    <xf numFmtId="0" fontId="3" fillId="0" borderId="11" xfId="0" applyFont="1" applyFill="1" applyBorder="1" applyAlignment="1">
      <alignment horizontal="center"/>
    </xf>
    <xf numFmtId="0" fontId="0" fillId="0" borderId="0" xfId="0" applyBorder="1" applyAlignment="1">
      <alignment horizontal="center"/>
    </xf>
    <xf numFmtId="0" fontId="0" fillId="0" borderId="0" xfId="0" applyBorder="1" applyAlignment="1">
      <alignment wrapText="1"/>
    </xf>
    <xf numFmtId="0" fontId="0" fillId="0" borderId="0" xfId="0" applyBorder="1" applyAlignment="1">
      <alignment/>
    </xf>
    <xf numFmtId="0" fontId="8" fillId="0" borderId="0" xfId="0" applyFont="1" applyBorder="1" applyAlignment="1">
      <alignment horizontal="left" wrapText="1"/>
    </xf>
    <xf numFmtId="0" fontId="0" fillId="0" borderId="0" xfId="0" applyFont="1" applyBorder="1" applyAlignment="1">
      <alignment horizontal="left" wrapText="1"/>
    </xf>
    <xf numFmtId="0" fontId="6" fillId="0" borderId="0" xfId="0" applyFont="1" applyBorder="1" applyAlignment="1">
      <alignment wrapText="1"/>
    </xf>
    <xf numFmtId="0" fontId="0" fillId="0" borderId="0" xfId="0" applyAlignment="1">
      <alignment horizontal="right"/>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Border="1" applyAlignment="1">
      <alignment horizontal="center" wrapText="1"/>
    </xf>
    <xf numFmtId="0" fontId="0" fillId="0" borderId="0" xfId="0" applyFill="1" applyBorder="1" applyAlignment="1">
      <alignment/>
    </xf>
    <xf numFmtId="0" fontId="0" fillId="0" borderId="0" xfId="0" applyFont="1" applyFill="1" applyBorder="1" applyAlignment="1">
      <alignment/>
    </xf>
    <xf numFmtId="0" fontId="2" fillId="0" borderId="0" xfId="0" applyFont="1" applyFill="1" applyBorder="1" applyAlignment="1">
      <alignment wrapText="1"/>
    </xf>
    <xf numFmtId="0" fontId="0" fillId="0" borderId="0" xfId="0" applyFont="1" applyFill="1" applyAlignment="1">
      <alignment/>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right"/>
    </xf>
    <xf numFmtId="0" fontId="2" fillId="0" borderId="0" xfId="0" applyFont="1" applyBorder="1" applyAlignment="1">
      <alignment horizontal="center" wrapText="1"/>
    </xf>
    <xf numFmtId="0" fontId="0" fillId="0" borderId="0" xfId="0" applyBorder="1" applyAlignment="1">
      <alignment horizontal="right"/>
    </xf>
    <xf numFmtId="0" fontId="3" fillId="0" borderId="0" xfId="0" applyFont="1" applyBorder="1" applyAlignment="1">
      <alignment horizontal="center" vertical="center" wrapText="1"/>
    </xf>
    <xf numFmtId="0" fontId="3" fillId="0" borderId="0" xfId="0" applyFont="1" applyBorder="1" applyAlignment="1">
      <alignment horizontal="center"/>
    </xf>
    <xf numFmtId="173" fontId="3" fillId="0" borderId="0" xfId="0" applyNumberFormat="1" applyFont="1" applyFill="1" applyBorder="1" applyAlignment="1">
      <alignment/>
    </xf>
    <xf numFmtId="0" fontId="3" fillId="0" borderId="0" xfId="0" applyFont="1" applyBorder="1" applyAlignment="1">
      <alignment wrapText="1"/>
    </xf>
    <xf numFmtId="3" fontId="3" fillId="0" borderId="0" xfId="0" applyNumberFormat="1" applyFont="1" applyFill="1" applyBorder="1" applyAlignment="1">
      <alignment/>
    </xf>
    <xf numFmtId="2" fontId="0" fillId="0" borderId="0" xfId="0" applyNumberFormat="1" applyBorder="1" applyAlignment="1">
      <alignment wrapText="1"/>
    </xf>
    <xf numFmtId="0" fontId="9" fillId="0" borderId="0" xfId="0" applyFont="1" applyBorder="1" applyAlignment="1">
      <alignment horizontal="center"/>
    </xf>
    <xf numFmtId="172" fontId="0" fillId="0" borderId="0" xfId="0" applyNumberFormat="1" applyBorder="1" applyAlignment="1">
      <alignment horizontal="center"/>
    </xf>
    <xf numFmtId="0" fontId="6" fillId="0" borderId="0" xfId="0" applyFont="1" applyBorder="1" applyAlignment="1">
      <alignment/>
    </xf>
    <xf numFmtId="0" fontId="0" fillId="0" borderId="0" xfId="0" applyFont="1" applyBorder="1" applyAlignment="1">
      <alignment horizontal="center"/>
    </xf>
    <xf numFmtId="0" fontId="7" fillId="0" borderId="0" xfId="0" applyFont="1" applyBorder="1" applyAlignment="1">
      <alignment horizontal="left" wrapText="1"/>
    </xf>
    <xf numFmtId="0" fontId="0" fillId="0" borderId="0" xfId="0" applyNumberFormat="1" applyBorder="1" applyAlignment="1">
      <alignment horizontal="center"/>
    </xf>
    <xf numFmtId="0" fontId="0" fillId="0" borderId="0" xfId="0" applyFont="1" applyBorder="1" applyAlignment="1">
      <alignment wrapText="1"/>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9" fontId="3" fillId="0" borderId="0" xfId="0" applyNumberFormat="1" applyFont="1" applyFill="1" applyBorder="1" applyAlignment="1">
      <alignment horizontal="center"/>
    </xf>
    <xf numFmtId="0" fontId="4" fillId="0" borderId="0" xfId="0" applyFont="1" applyFill="1" applyBorder="1" applyAlignment="1">
      <alignment horizontal="center" wrapText="1"/>
    </xf>
    <xf numFmtId="49" fontId="0" fillId="0" borderId="0" xfId="0" applyNumberFormat="1" applyFont="1" applyFill="1" applyBorder="1" applyAlignment="1">
      <alignment/>
    </xf>
    <xf numFmtId="49" fontId="0" fillId="0" borderId="0" xfId="0" applyNumberFormat="1" applyFont="1" applyFill="1" applyAlignment="1">
      <alignment/>
    </xf>
    <xf numFmtId="0" fontId="3" fillId="0" borderId="0" xfId="0" applyFont="1" applyFill="1" applyBorder="1" applyAlignment="1">
      <alignment/>
    </xf>
    <xf numFmtId="49" fontId="3" fillId="0" borderId="14" xfId="0" applyNumberFormat="1" applyFont="1" applyBorder="1" applyAlignment="1">
      <alignment horizontal="center" vertical="center" wrapText="1"/>
    </xf>
    <xf numFmtId="0" fontId="4" fillId="0" borderId="15" xfId="0" applyFont="1" applyBorder="1" applyAlignment="1">
      <alignment horizontal="center" vertical="center" wrapText="1"/>
    </xf>
    <xf numFmtId="1" fontId="3" fillId="0" borderId="0" xfId="0" applyNumberFormat="1" applyFont="1" applyFill="1" applyBorder="1" applyAlignment="1">
      <alignment/>
    </xf>
    <xf numFmtId="0" fontId="3" fillId="0" borderId="0" xfId="0" applyFont="1" applyFill="1" applyBorder="1" applyAlignment="1">
      <alignment horizontal="left" wrapText="1"/>
    </xf>
    <xf numFmtId="0" fontId="3" fillId="0" borderId="0" xfId="0" applyFont="1" applyFill="1" applyBorder="1" applyAlignment="1">
      <alignment wrapText="1"/>
    </xf>
    <xf numFmtId="170" fontId="11" fillId="0" borderId="0" xfId="42" applyFont="1" applyFill="1" applyBorder="1" applyAlignment="1">
      <alignment wrapText="1"/>
    </xf>
    <xf numFmtId="0" fontId="13" fillId="0" borderId="0" xfId="0" applyFont="1" applyAlignment="1">
      <alignment/>
    </xf>
    <xf numFmtId="0" fontId="13" fillId="0" borderId="0" xfId="0" applyFont="1" applyFill="1" applyAlignment="1">
      <alignment/>
    </xf>
    <xf numFmtId="0" fontId="10" fillId="0" borderId="0" xfId="0" applyFont="1" applyFill="1" applyBorder="1" applyAlignment="1">
      <alignment horizontal="center"/>
    </xf>
    <xf numFmtId="0" fontId="14" fillId="0" borderId="16" xfId="0" applyFont="1" applyBorder="1" applyAlignment="1">
      <alignment/>
    </xf>
    <xf numFmtId="0" fontId="15" fillId="0" borderId="16" xfId="0" applyFont="1" applyBorder="1" applyAlignment="1">
      <alignment/>
    </xf>
    <xf numFmtId="0" fontId="15" fillId="0" borderId="16" xfId="0" applyFont="1" applyBorder="1" applyAlignment="1">
      <alignment vertical="top" wrapText="1"/>
    </xf>
    <xf numFmtId="0" fontId="15" fillId="0" borderId="16" xfId="0" applyFont="1" applyBorder="1" applyAlignment="1">
      <alignment wrapText="1"/>
    </xf>
    <xf numFmtId="0" fontId="14" fillId="7" borderId="16" xfId="0" applyFont="1" applyFill="1" applyBorder="1" applyAlignment="1">
      <alignment/>
    </xf>
    <xf numFmtId="0" fontId="14" fillId="0" borderId="16" xfId="0" applyFont="1" applyFill="1" applyBorder="1" applyAlignment="1">
      <alignment/>
    </xf>
    <xf numFmtId="49" fontId="6" fillId="0" borderId="17"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4" fillId="0" borderId="18" xfId="0" applyFont="1" applyFill="1" applyBorder="1" applyAlignment="1">
      <alignment horizontal="center" vertical="center" wrapText="1"/>
    </xf>
    <xf numFmtId="49" fontId="35" fillId="0" borderId="19" xfId="0" applyNumberFormat="1" applyFont="1" applyFill="1" applyBorder="1" applyAlignment="1">
      <alignment horizontal="right" vertical="center" wrapText="1"/>
    </xf>
    <xf numFmtId="0" fontId="33" fillId="0" borderId="20" xfId="0" applyFont="1" applyFill="1" applyBorder="1" applyAlignment="1">
      <alignment horizontal="center" vertical="center" wrapText="1"/>
    </xf>
    <xf numFmtId="0" fontId="34" fillId="0" borderId="16"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6" fillId="0" borderId="20" xfId="0" applyFont="1" applyFill="1" applyBorder="1" applyAlignment="1">
      <alignment wrapText="1"/>
    </xf>
    <xf numFmtId="0" fontId="6" fillId="0" borderId="16" xfId="0" applyFont="1" applyFill="1" applyBorder="1" applyAlignment="1">
      <alignment/>
    </xf>
    <xf numFmtId="49" fontId="6" fillId="0" borderId="19" xfId="0" applyNumberFormat="1" applyFont="1" applyFill="1" applyBorder="1" applyAlignment="1">
      <alignment horizontal="center"/>
    </xf>
    <xf numFmtId="0" fontId="35" fillId="0" borderId="20" xfId="0" applyFont="1" applyFill="1" applyBorder="1" applyAlignment="1">
      <alignment wrapText="1"/>
    </xf>
    <xf numFmtId="0" fontId="35" fillId="0" borderId="16" xfId="0" applyFont="1" applyFill="1" applyBorder="1" applyAlignment="1">
      <alignment horizontal="right"/>
    </xf>
    <xf numFmtId="0" fontId="33" fillId="0" borderId="20" xfId="0" applyFont="1" applyFill="1" applyBorder="1" applyAlignment="1">
      <alignment wrapText="1"/>
    </xf>
    <xf numFmtId="0" fontId="6" fillId="0" borderId="16" xfId="0" applyFont="1" applyFill="1" applyBorder="1" applyAlignment="1">
      <alignment horizontal="right"/>
    </xf>
    <xf numFmtId="49" fontId="35" fillId="0" borderId="19" xfId="0" applyNumberFormat="1" applyFont="1" applyFill="1" applyBorder="1" applyAlignment="1">
      <alignment horizontal="right"/>
    </xf>
    <xf numFmtId="0" fontId="33" fillId="0" borderId="11" xfId="0" applyFont="1" applyFill="1" applyBorder="1" applyAlignment="1">
      <alignment horizontal="center" wrapText="1"/>
    </xf>
    <xf numFmtId="0" fontId="6" fillId="0" borderId="11" xfId="0" applyFont="1" applyFill="1" applyBorder="1" applyAlignment="1">
      <alignment wrapText="1"/>
    </xf>
    <xf numFmtId="3" fontId="6" fillId="0" borderId="15" xfId="0" applyNumberFormat="1" applyFont="1" applyFill="1" applyBorder="1" applyAlignment="1">
      <alignment/>
    </xf>
    <xf numFmtId="3" fontId="6" fillId="0" borderId="11" xfId="0" applyNumberFormat="1" applyFont="1" applyFill="1" applyBorder="1" applyAlignment="1">
      <alignment/>
    </xf>
    <xf numFmtId="0" fontId="6" fillId="0" borderId="11" xfId="0" applyFont="1" applyFill="1" applyBorder="1" applyAlignment="1">
      <alignment/>
    </xf>
    <xf numFmtId="0" fontId="33" fillId="0" borderId="11" xfId="0" applyFont="1" applyFill="1" applyBorder="1" applyAlignment="1">
      <alignment wrapText="1"/>
    </xf>
    <xf numFmtId="49" fontId="6" fillId="0" borderId="11" xfId="0" applyNumberFormat="1" applyFont="1" applyFill="1" applyBorder="1" applyAlignment="1">
      <alignment horizontal="center" wrapText="1"/>
    </xf>
    <xf numFmtId="0" fontId="6" fillId="0" borderId="11" xfId="0" applyFont="1" applyFill="1" applyBorder="1" applyAlignment="1">
      <alignment horizontal="left" vertical="justify" wrapText="1"/>
    </xf>
    <xf numFmtId="0" fontId="6" fillId="0" borderId="11" xfId="0" applyFont="1" applyFill="1" applyBorder="1" applyAlignment="1">
      <alignment horizontal="right"/>
    </xf>
    <xf numFmtId="0" fontId="6" fillId="0" borderId="15" xfId="0" applyFont="1" applyFill="1" applyBorder="1" applyAlignment="1">
      <alignment/>
    </xf>
    <xf numFmtId="49" fontId="6" fillId="0" borderId="19" xfId="0" applyNumberFormat="1" applyFont="1" applyFill="1" applyBorder="1" applyAlignment="1">
      <alignment horizontal="right"/>
    </xf>
    <xf numFmtId="0" fontId="6" fillId="0" borderId="11" xfId="0" applyFont="1" applyFill="1" applyBorder="1" applyAlignment="1">
      <alignment horizontal="left" wrapText="1"/>
    </xf>
    <xf numFmtId="0" fontId="6" fillId="0" borderId="18" xfId="0" applyFont="1" applyFill="1" applyBorder="1" applyAlignment="1">
      <alignment horizontal="left" wrapText="1"/>
    </xf>
    <xf numFmtId="0" fontId="33" fillId="0" borderId="15" xfId="0" applyFont="1" applyFill="1" applyBorder="1" applyAlignment="1">
      <alignment horizontal="left" wrapText="1"/>
    </xf>
    <xf numFmtId="49" fontId="6" fillId="22" borderId="19" xfId="0" applyNumberFormat="1" applyFont="1" applyFill="1" applyBorder="1" applyAlignment="1">
      <alignment horizontal="right"/>
    </xf>
    <xf numFmtId="0" fontId="6" fillId="22" borderId="11" xfId="0" applyFont="1" applyFill="1" applyBorder="1" applyAlignment="1">
      <alignment horizontal="left" wrapText="1"/>
    </xf>
    <xf numFmtId="0" fontId="6" fillId="22" borderId="11" xfId="0" applyFont="1" applyFill="1" applyBorder="1" applyAlignment="1">
      <alignment/>
    </xf>
    <xf numFmtId="0" fontId="33" fillId="0" borderId="11" xfId="0" applyFont="1" applyFill="1" applyBorder="1" applyAlignment="1">
      <alignment horizontal="left" wrapText="1"/>
    </xf>
    <xf numFmtId="1" fontId="6" fillId="0" borderId="11" xfId="0" applyNumberFormat="1" applyFont="1" applyFill="1" applyBorder="1" applyAlignment="1">
      <alignment/>
    </xf>
    <xf numFmtId="170" fontId="1" fillId="0" borderId="11" xfId="42" applyFont="1" applyFill="1" applyBorder="1" applyAlignment="1">
      <alignment wrapText="1"/>
    </xf>
    <xf numFmtId="0" fontId="6" fillId="0" borderId="18" xfId="0" applyFont="1" applyFill="1" applyBorder="1" applyAlignment="1">
      <alignment/>
    </xf>
    <xf numFmtId="170" fontId="37" fillId="0" borderId="11" xfId="42" applyFont="1" applyFill="1" applyBorder="1" applyAlignment="1">
      <alignment horizontal="center" wrapText="1"/>
    </xf>
    <xf numFmtId="170" fontId="1" fillId="0" borderId="18" xfId="42" applyFont="1" applyFill="1" applyBorder="1" applyAlignment="1">
      <alignment wrapText="1"/>
    </xf>
    <xf numFmtId="49" fontId="6" fillId="0" borderId="21" xfId="0" applyNumberFormat="1" applyFont="1" applyFill="1" applyBorder="1" applyAlignment="1">
      <alignment horizontal="center"/>
    </xf>
    <xf numFmtId="170" fontId="1" fillId="0" borderId="16" xfId="42" applyFont="1" applyFill="1" applyBorder="1" applyAlignment="1">
      <alignment wrapText="1"/>
    </xf>
    <xf numFmtId="170" fontId="1" fillId="0" borderId="22" xfId="42" applyFont="1" applyFill="1" applyBorder="1" applyAlignment="1">
      <alignment wrapText="1"/>
    </xf>
    <xf numFmtId="0" fontId="6" fillId="0" borderId="23" xfId="0" applyFont="1" applyFill="1" applyBorder="1" applyAlignment="1">
      <alignment/>
    </xf>
    <xf numFmtId="0" fontId="6" fillId="0" borderId="15" xfId="0" applyFont="1" applyFill="1" applyBorder="1" applyAlignment="1">
      <alignment horizontal="left" wrapText="1"/>
    </xf>
    <xf numFmtId="1" fontId="38" fillId="0" borderId="11" xfId="0" applyNumberFormat="1" applyFont="1" applyFill="1" applyBorder="1" applyAlignment="1">
      <alignment/>
    </xf>
    <xf numFmtId="170" fontId="1" fillId="0" borderId="24" xfId="42" applyFont="1" applyFill="1" applyBorder="1" applyAlignment="1">
      <alignment wrapText="1"/>
    </xf>
    <xf numFmtId="0" fontId="6" fillId="0" borderId="25" xfId="0" applyFont="1" applyFill="1" applyBorder="1" applyAlignment="1">
      <alignment/>
    </xf>
    <xf numFmtId="49" fontId="6" fillId="0" borderId="26" xfId="0" applyNumberFormat="1" applyFont="1" applyFill="1" applyBorder="1" applyAlignment="1">
      <alignment horizontal="center"/>
    </xf>
    <xf numFmtId="0" fontId="34" fillId="0" borderId="11" xfId="0" applyFont="1" applyFill="1" applyBorder="1" applyAlignment="1">
      <alignment wrapText="1"/>
    </xf>
    <xf numFmtId="0" fontId="35" fillId="0" borderId="16" xfId="0" applyFont="1" applyFill="1" applyBorder="1" applyAlignment="1">
      <alignment horizontal="center"/>
    </xf>
    <xf numFmtId="0" fontId="33" fillId="0" borderId="11" xfId="0" applyFont="1" applyFill="1" applyBorder="1" applyAlignment="1">
      <alignment wrapText="1"/>
    </xf>
    <xf numFmtId="0" fontId="35" fillId="0" borderId="11" xfId="0" applyFont="1" applyFill="1" applyBorder="1" applyAlignment="1">
      <alignment horizontal="center"/>
    </xf>
    <xf numFmtId="49" fontId="35" fillId="0" borderId="11" xfId="0" applyNumberFormat="1" applyFont="1" applyFill="1" applyBorder="1" applyAlignment="1">
      <alignment horizontal="center" wrapText="1"/>
    </xf>
    <xf numFmtId="0" fontId="35" fillId="0" borderId="11" xfId="0" applyFont="1" applyFill="1" applyBorder="1" applyAlignment="1">
      <alignment wrapText="1"/>
    </xf>
    <xf numFmtId="2" fontId="6" fillId="0" borderId="11" xfId="0" applyNumberFormat="1" applyFont="1" applyFill="1" applyBorder="1" applyAlignment="1">
      <alignment horizontal="left"/>
    </xf>
    <xf numFmtId="2" fontId="6" fillId="0" borderId="18" xfId="0" applyNumberFormat="1" applyFont="1" applyFill="1" applyBorder="1" applyAlignment="1">
      <alignment horizontal="left"/>
    </xf>
    <xf numFmtId="2" fontId="6" fillId="0" borderId="27" xfId="0" applyNumberFormat="1" applyFont="1" applyFill="1" applyBorder="1" applyAlignment="1">
      <alignment horizontal="left"/>
    </xf>
    <xf numFmtId="0" fontId="12" fillId="0" borderId="0" xfId="0" applyFont="1" applyFill="1" applyBorder="1" applyAlignment="1">
      <alignment horizontal="center" wrapText="1"/>
    </xf>
    <xf numFmtId="0" fontId="12" fillId="0" borderId="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78"/>
  <sheetViews>
    <sheetView tabSelected="1" zoomScalePageLayoutView="0" workbookViewId="0" topLeftCell="A1">
      <selection activeCell="I25" sqref="I25"/>
    </sheetView>
  </sheetViews>
  <sheetFormatPr defaultColWidth="8.796875" defaultRowHeight="15"/>
  <cols>
    <col min="1" max="1" width="8.09765625" style="0" customWidth="1"/>
    <col min="2" max="2" width="5.59765625" style="43" customWidth="1"/>
    <col min="3" max="3" width="55.09765625" style="20" customWidth="1"/>
    <col min="4" max="4" width="5.09765625" style="1" customWidth="1"/>
    <col min="5" max="5" width="6.69921875" style="1" customWidth="1"/>
    <col min="6" max="6" width="6" style="0" customWidth="1"/>
    <col min="7" max="7" width="6.59765625" style="0" customWidth="1"/>
    <col min="8" max="8" width="7.09765625" style="0" customWidth="1"/>
    <col min="9" max="9" width="6.796875" style="0" customWidth="1"/>
  </cols>
  <sheetData>
    <row r="1" spans="2:3" ht="34.5" customHeight="1" thickBot="1">
      <c r="B1" s="116" t="s">
        <v>0</v>
      </c>
      <c r="C1" s="116"/>
    </row>
    <row r="2" spans="1:4" ht="63" customHeight="1" thickTop="1">
      <c r="A2" s="54" t="s">
        <v>351</v>
      </c>
      <c r="B2" s="60" t="s">
        <v>1</v>
      </c>
      <c r="C2" s="61" t="s">
        <v>2</v>
      </c>
      <c r="D2" s="62" t="s">
        <v>69</v>
      </c>
    </row>
    <row r="3" spans="1:4" ht="15.75" customHeight="1">
      <c r="A3" s="54"/>
      <c r="B3" s="63" t="s">
        <v>51</v>
      </c>
      <c r="C3" s="64" t="s">
        <v>110</v>
      </c>
      <c r="D3" s="65" t="s">
        <v>4</v>
      </c>
    </row>
    <row r="4" spans="1:4" ht="15" customHeight="1">
      <c r="A4" s="54"/>
      <c r="B4" s="66"/>
      <c r="C4" s="64" t="s">
        <v>102</v>
      </c>
      <c r="D4" s="65"/>
    </row>
    <row r="5" spans="1:6" ht="15">
      <c r="A5" s="55" t="s">
        <v>318</v>
      </c>
      <c r="B5" s="66" t="s">
        <v>168</v>
      </c>
      <c r="C5" s="67" t="s">
        <v>105</v>
      </c>
      <c r="D5" s="68">
        <v>2500</v>
      </c>
      <c r="F5" s="17"/>
    </row>
    <row r="6" spans="1:6" ht="15">
      <c r="A6" s="55" t="s">
        <v>318</v>
      </c>
      <c r="B6" s="69" t="s">
        <v>169</v>
      </c>
      <c r="C6" s="67" t="s">
        <v>106</v>
      </c>
      <c r="D6" s="68">
        <v>850</v>
      </c>
      <c r="F6" s="17"/>
    </row>
    <row r="7" spans="1:6" ht="15">
      <c r="A7" s="55" t="s">
        <v>318</v>
      </c>
      <c r="B7" s="66" t="s">
        <v>170</v>
      </c>
      <c r="C7" s="67" t="s">
        <v>107</v>
      </c>
      <c r="D7" s="68">
        <v>780</v>
      </c>
      <c r="F7" s="17"/>
    </row>
    <row r="8" spans="1:4" ht="15">
      <c r="A8" s="55" t="s">
        <v>318</v>
      </c>
      <c r="B8" s="69" t="s">
        <v>171</v>
      </c>
      <c r="C8" s="67" t="s">
        <v>108</v>
      </c>
      <c r="D8" s="68">
        <v>690</v>
      </c>
    </row>
    <row r="9" spans="1:4" ht="15">
      <c r="A9" s="55" t="s">
        <v>319</v>
      </c>
      <c r="B9" s="66" t="s">
        <v>172</v>
      </c>
      <c r="C9" s="67" t="s">
        <v>68</v>
      </c>
      <c r="D9" s="68">
        <v>1300</v>
      </c>
    </row>
    <row r="10" spans="1:4" ht="15">
      <c r="A10" s="55" t="s">
        <v>319</v>
      </c>
      <c r="B10" s="69" t="s">
        <v>173</v>
      </c>
      <c r="C10" s="67" t="s">
        <v>5</v>
      </c>
      <c r="D10" s="68">
        <v>550</v>
      </c>
    </row>
    <row r="11" spans="1:4" ht="15">
      <c r="A11" s="55" t="s">
        <v>319</v>
      </c>
      <c r="B11" s="66" t="s">
        <v>174</v>
      </c>
      <c r="C11" s="67" t="s">
        <v>6</v>
      </c>
      <c r="D11" s="68">
        <v>500</v>
      </c>
    </row>
    <row r="12" spans="1:4" ht="15">
      <c r="A12" s="55" t="s">
        <v>319</v>
      </c>
      <c r="B12" s="69" t="s">
        <v>175</v>
      </c>
      <c r="C12" s="67" t="s">
        <v>7</v>
      </c>
      <c r="D12" s="68">
        <v>420</v>
      </c>
    </row>
    <row r="13" spans="1:4" ht="19.5" customHeight="1">
      <c r="A13" s="55" t="s">
        <v>320</v>
      </c>
      <c r="B13" s="66" t="s">
        <v>176</v>
      </c>
      <c r="C13" s="67" t="s">
        <v>109</v>
      </c>
      <c r="D13" s="68">
        <v>650</v>
      </c>
    </row>
    <row r="14" spans="1:4" ht="30.75" customHeight="1">
      <c r="A14" s="55" t="s">
        <v>318</v>
      </c>
      <c r="B14" s="66" t="s">
        <v>177</v>
      </c>
      <c r="C14" s="70" t="s">
        <v>126</v>
      </c>
      <c r="D14" s="71">
        <v>600</v>
      </c>
    </row>
    <row r="15" spans="1:4" ht="42" customHeight="1">
      <c r="A15" s="54"/>
      <c r="B15" s="66"/>
      <c r="C15" s="72" t="s">
        <v>352</v>
      </c>
      <c r="D15" s="71"/>
    </row>
    <row r="16" spans="1:4" ht="12.75" customHeight="1">
      <c r="A16" s="54"/>
      <c r="B16" s="69"/>
      <c r="C16" s="64" t="s">
        <v>104</v>
      </c>
      <c r="D16" s="73"/>
    </row>
    <row r="17" spans="1:4" ht="12.75" customHeight="1">
      <c r="A17" s="55" t="s">
        <v>321</v>
      </c>
      <c r="B17" s="66" t="s">
        <v>178</v>
      </c>
      <c r="C17" s="67" t="s">
        <v>103</v>
      </c>
      <c r="D17" s="68">
        <v>850</v>
      </c>
    </row>
    <row r="18" spans="1:4" ht="12.75" customHeight="1">
      <c r="A18" s="55" t="s">
        <v>321</v>
      </c>
      <c r="B18" s="66" t="s">
        <v>308</v>
      </c>
      <c r="C18" s="67" t="s">
        <v>113</v>
      </c>
      <c r="D18" s="68">
        <v>780</v>
      </c>
    </row>
    <row r="19" spans="1:4" ht="12.75" customHeight="1">
      <c r="A19" s="55" t="s">
        <v>322</v>
      </c>
      <c r="B19" s="69" t="s">
        <v>179</v>
      </c>
      <c r="C19" s="67" t="s">
        <v>114</v>
      </c>
      <c r="D19" s="68">
        <v>550</v>
      </c>
    </row>
    <row r="20" spans="1:4" ht="12.75" customHeight="1">
      <c r="A20" s="55" t="s">
        <v>322</v>
      </c>
      <c r="B20" s="69" t="s">
        <v>180</v>
      </c>
      <c r="C20" s="67" t="s">
        <v>115</v>
      </c>
      <c r="D20" s="68">
        <v>500</v>
      </c>
    </row>
    <row r="21" spans="1:4" ht="15">
      <c r="A21" s="54"/>
      <c r="B21" s="74" t="s">
        <v>52</v>
      </c>
      <c r="C21" s="75" t="s">
        <v>63</v>
      </c>
      <c r="D21" s="68"/>
    </row>
    <row r="22" spans="1:4" ht="15">
      <c r="A22" s="55" t="s">
        <v>323</v>
      </c>
      <c r="B22" s="69" t="s">
        <v>181</v>
      </c>
      <c r="C22" s="76" t="s">
        <v>8</v>
      </c>
      <c r="D22" s="77">
        <v>130</v>
      </c>
    </row>
    <row r="23" spans="1:4" ht="15">
      <c r="A23" s="55" t="s">
        <v>323</v>
      </c>
      <c r="B23" s="69" t="s">
        <v>182</v>
      </c>
      <c r="C23" s="76" t="s">
        <v>116</v>
      </c>
      <c r="D23" s="78">
        <v>250</v>
      </c>
    </row>
    <row r="24" spans="1:4" ht="15">
      <c r="A24" s="55" t="s">
        <v>328</v>
      </c>
      <c r="B24" s="69" t="s">
        <v>183</v>
      </c>
      <c r="C24" s="76" t="s">
        <v>120</v>
      </c>
      <c r="D24" s="78">
        <v>140</v>
      </c>
    </row>
    <row r="25" spans="1:4" ht="15">
      <c r="A25" s="56" t="s">
        <v>325</v>
      </c>
      <c r="B25" s="69" t="s">
        <v>184</v>
      </c>
      <c r="C25" s="76" t="s">
        <v>121</v>
      </c>
      <c r="D25" s="79">
        <v>90</v>
      </c>
    </row>
    <row r="26" spans="1:4" ht="36.75" customHeight="1">
      <c r="A26" s="57" t="s">
        <v>329</v>
      </c>
      <c r="B26" s="69" t="s">
        <v>185</v>
      </c>
      <c r="C26" s="76" t="s">
        <v>9</v>
      </c>
      <c r="D26" s="79">
        <v>200</v>
      </c>
    </row>
    <row r="27" spans="1:4" ht="15">
      <c r="A27" s="55" t="s">
        <v>326</v>
      </c>
      <c r="B27" s="69" t="s">
        <v>186</v>
      </c>
      <c r="C27" s="76" t="s">
        <v>122</v>
      </c>
      <c r="D27" s="79">
        <v>90</v>
      </c>
    </row>
    <row r="28" spans="1:4" ht="15">
      <c r="A28" s="55" t="s">
        <v>327</v>
      </c>
      <c r="B28" s="69" t="s">
        <v>187</v>
      </c>
      <c r="C28" s="76" t="s">
        <v>123</v>
      </c>
      <c r="D28" s="79">
        <v>90</v>
      </c>
    </row>
    <row r="29" spans="1:4" ht="25.5">
      <c r="A29" s="55" t="s">
        <v>324</v>
      </c>
      <c r="B29" s="69" t="s">
        <v>188</v>
      </c>
      <c r="C29" s="76" t="s">
        <v>124</v>
      </c>
      <c r="D29" s="79">
        <v>150</v>
      </c>
    </row>
    <row r="30" spans="1:4" ht="25.5">
      <c r="A30" s="55" t="s">
        <v>341</v>
      </c>
      <c r="B30" s="69" t="s">
        <v>189</v>
      </c>
      <c r="C30" s="76" t="s">
        <v>45</v>
      </c>
      <c r="D30" s="79">
        <v>150</v>
      </c>
    </row>
    <row r="31" spans="1:4" ht="25.5">
      <c r="A31" s="55" t="s">
        <v>330</v>
      </c>
      <c r="B31" s="69" t="s">
        <v>190</v>
      </c>
      <c r="C31" s="76" t="s">
        <v>73</v>
      </c>
      <c r="D31" s="79">
        <v>250</v>
      </c>
    </row>
    <row r="32" spans="1:4" ht="15">
      <c r="A32" s="54"/>
      <c r="B32" s="69" t="s">
        <v>191</v>
      </c>
      <c r="C32" s="76" t="s">
        <v>10</v>
      </c>
      <c r="D32" s="79">
        <v>70</v>
      </c>
    </row>
    <row r="33" spans="1:4" ht="15">
      <c r="A33" s="54"/>
      <c r="B33" s="69" t="s">
        <v>192</v>
      </c>
      <c r="C33" s="76" t="s">
        <v>11</v>
      </c>
      <c r="D33" s="79">
        <v>90</v>
      </c>
    </row>
    <row r="34" spans="1:4" ht="15">
      <c r="A34" s="55" t="s">
        <v>328</v>
      </c>
      <c r="B34" s="69" t="s">
        <v>193</v>
      </c>
      <c r="C34" s="76" t="s">
        <v>57</v>
      </c>
      <c r="D34" s="79">
        <f>850+130</f>
        <v>980</v>
      </c>
    </row>
    <row r="35" spans="1:6" ht="15">
      <c r="A35" s="55" t="s">
        <v>331</v>
      </c>
      <c r="B35" s="69" t="s">
        <v>194</v>
      </c>
      <c r="C35" s="76" t="s">
        <v>129</v>
      </c>
      <c r="D35" s="79">
        <v>80</v>
      </c>
      <c r="F35" s="51"/>
    </row>
    <row r="36" spans="1:6" ht="15">
      <c r="A36" s="55" t="s">
        <v>331</v>
      </c>
      <c r="B36" s="69" t="s">
        <v>195</v>
      </c>
      <c r="C36" s="76" t="s">
        <v>353</v>
      </c>
      <c r="D36" s="79">
        <v>100</v>
      </c>
      <c r="F36" s="51"/>
    </row>
    <row r="37" spans="1:4" ht="15">
      <c r="A37" s="55" t="s">
        <v>331</v>
      </c>
      <c r="B37" s="69" t="s">
        <v>196</v>
      </c>
      <c r="C37" s="76" t="s">
        <v>130</v>
      </c>
      <c r="D37" s="79">
        <v>70</v>
      </c>
    </row>
    <row r="38" spans="1:4" ht="15">
      <c r="A38" s="55" t="s">
        <v>331</v>
      </c>
      <c r="B38" s="69" t="s">
        <v>197</v>
      </c>
      <c r="C38" s="76" t="s">
        <v>354</v>
      </c>
      <c r="D38" s="79">
        <v>90</v>
      </c>
    </row>
    <row r="39" spans="1:4" ht="15">
      <c r="A39" s="55" t="s">
        <v>331</v>
      </c>
      <c r="B39" s="69" t="s">
        <v>198</v>
      </c>
      <c r="C39" s="76" t="s">
        <v>131</v>
      </c>
      <c r="D39" s="79">
        <v>60</v>
      </c>
    </row>
    <row r="40" spans="1:4" ht="15">
      <c r="A40" s="55" t="s">
        <v>331</v>
      </c>
      <c r="B40" s="69" t="s">
        <v>199</v>
      </c>
      <c r="C40" s="76" t="s">
        <v>355</v>
      </c>
      <c r="D40" s="79">
        <v>70</v>
      </c>
    </row>
    <row r="41" spans="1:6" ht="15">
      <c r="A41" s="55" t="s">
        <v>333</v>
      </c>
      <c r="B41" s="69" t="s">
        <v>200</v>
      </c>
      <c r="C41" s="76" t="s">
        <v>67</v>
      </c>
      <c r="D41" s="79">
        <v>90</v>
      </c>
      <c r="F41" s="51"/>
    </row>
    <row r="42" spans="1:6" ht="21" customHeight="1">
      <c r="A42" s="55" t="s">
        <v>333</v>
      </c>
      <c r="B42" s="69" t="s">
        <v>201</v>
      </c>
      <c r="C42" s="76" t="s">
        <v>128</v>
      </c>
      <c r="D42" s="79">
        <v>70</v>
      </c>
      <c r="F42" s="51"/>
    </row>
    <row r="43" spans="1:4" ht="25.5">
      <c r="A43" s="55" t="s">
        <v>334</v>
      </c>
      <c r="B43" s="69" t="s">
        <v>202</v>
      </c>
      <c r="C43" s="76" t="s">
        <v>46</v>
      </c>
      <c r="D43" s="79">
        <v>1500</v>
      </c>
    </row>
    <row r="44" spans="1:7" ht="30" customHeight="1">
      <c r="A44" s="55" t="s">
        <v>332</v>
      </c>
      <c r="B44" s="69" t="s">
        <v>203</v>
      </c>
      <c r="C44" s="76" t="s">
        <v>76</v>
      </c>
      <c r="D44" s="79">
        <v>1800</v>
      </c>
      <c r="G44" s="44"/>
    </row>
    <row r="45" spans="1:7" ht="30" customHeight="1">
      <c r="A45" s="55" t="s">
        <v>335</v>
      </c>
      <c r="B45" s="69" t="s">
        <v>204</v>
      </c>
      <c r="C45" s="76" t="s">
        <v>64</v>
      </c>
      <c r="D45" s="79">
        <v>800</v>
      </c>
      <c r="G45" s="44"/>
    </row>
    <row r="46" spans="1:4" ht="36" customHeight="1">
      <c r="A46" s="54"/>
      <c r="B46" s="69"/>
      <c r="C46" s="80" t="s">
        <v>356</v>
      </c>
      <c r="D46" s="81" t="s">
        <v>47</v>
      </c>
    </row>
    <row r="47" spans="1:4" ht="53.25" customHeight="1">
      <c r="A47" s="54"/>
      <c r="B47" s="69" t="s">
        <v>205</v>
      </c>
      <c r="C47" s="82" t="s">
        <v>65</v>
      </c>
      <c r="D47" s="83" t="s">
        <v>125</v>
      </c>
    </row>
    <row r="48" spans="1:7" ht="15">
      <c r="A48" s="55" t="s">
        <v>337</v>
      </c>
      <c r="B48" s="69" t="s">
        <v>309</v>
      </c>
      <c r="C48" s="76" t="s">
        <v>92</v>
      </c>
      <c r="D48" s="84">
        <v>80</v>
      </c>
      <c r="G48" s="44"/>
    </row>
    <row r="49" spans="1:7" ht="15">
      <c r="A49" s="55" t="s">
        <v>337</v>
      </c>
      <c r="B49" s="69" t="s">
        <v>310</v>
      </c>
      <c r="C49" s="76" t="s">
        <v>24</v>
      </c>
      <c r="D49" s="79">
        <v>300</v>
      </c>
      <c r="G49" s="44"/>
    </row>
    <row r="50" spans="1:4" ht="15">
      <c r="A50" s="55" t="s">
        <v>338</v>
      </c>
      <c r="B50" s="69" t="s">
        <v>311</v>
      </c>
      <c r="C50" s="76" t="s">
        <v>117</v>
      </c>
      <c r="D50" s="79">
        <v>50</v>
      </c>
    </row>
    <row r="51" spans="1:4" ht="38.25">
      <c r="A51" s="55" t="s">
        <v>339</v>
      </c>
      <c r="B51" s="69" t="s">
        <v>312</v>
      </c>
      <c r="C51" s="76" t="s">
        <v>357</v>
      </c>
      <c r="D51" s="79">
        <v>100</v>
      </c>
    </row>
    <row r="52" spans="1:4" ht="15">
      <c r="A52" s="54"/>
      <c r="B52" s="74" t="s">
        <v>53</v>
      </c>
      <c r="C52" s="75" t="s">
        <v>12</v>
      </c>
      <c r="D52" s="78"/>
    </row>
    <row r="53" spans="1:4" ht="15">
      <c r="A53" s="55" t="s">
        <v>345</v>
      </c>
      <c r="B53" s="85" t="s">
        <v>206</v>
      </c>
      <c r="C53" s="76" t="s">
        <v>13</v>
      </c>
      <c r="D53" s="79">
        <v>70</v>
      </c>
    </row>
    <row r="54" spans="1:4" ht="15">
      <c r="A54" s="55" t="s">
        <v>345</v>
      </c>
      <c r="B54" s="85" t="s">
        <v>207</v>
      </c>
      <c r="C54" s="76" t="s">
        <v>14</v>
      </c>
      <c r="D54" s="79">
        <v>100</v>
      </c>
    </row>
    <row r="55" spans="1:4" ht="15">
      <c r="A55" s="55" t="s">
        <v>344</v>
      </c>
      <c r="B55" s="85" t="s">
        <v>208</v>
      </c>
      <c r="C55" s="86" t="s">
        <v>70</v>
      </c>
      <c r="D55" s="79">
        <v>750</v>
      </c>
    </row>
    <row r="56" spans="1:4" ht="15">
      <c r="A56" s="55" t="s">
        <v>343</v>
      </c>
      <c r="B56" s="85" t="s">
        <v>209</v>
      </c>
      <c r="C56" s="86" t="s">
        <v>72</v>
      </c>
      <c r="D56" s="79">
        <v>950</v>
      </c>
    </row>
    <row r="57" spans="1:4" ht="15">
      <c r="A57" s="55" t="s">
        <v>346</v>
      </c>
      <c r="B57" s="85" t="s">
        <v>210</v>
      </c>
      <c r="C57" s="86" t="s">
        <v>15</v>
      </c>
      <c r="D57" s="79">
        <v>1600</v>
      </c>
    </row>
    <row r="58" spans="1:4" ht="15">
      <c r="A58" s="55" t="s">
        <v>346</v>
      </c>
      <c r="B58" s="85" t="s">
        <v>211</v>
      </c>
      <c r="C58" s="86" t="s">
        <v>16</v>
      </c>
      <c r="D58" s="79">
        <v>2150</v>
      </c>
    </row>
    <row r="59" spans="1:4" ht="15">
      <c r="A59" s="55" t="s">
        <v>346</v>
      </c>
      <c r="B59" s="85" t="s">
        <v>212</v>
      </c>
      <c r="C59" s="86" t="s">
        <v>17</v>
      </c>
      <c r="D59" s="79">
        <v>2700</v>
      </c>
    </row>
    <row r="60" spans="1:4" ht="15">
      <c r="A60" s="58"/>
      <c r="B60" s="85" t="s">
        <v>213</v>
      </c>
      <c r="C60" s="86" t="s">
        <v>18</v>
      </c>
      <c r="D60" s="79">
        <v>950</v>
      </c>
    </row>
    <row r="61" spans="1:4" ht="15">
      <c r="A61" s="54"/>
      <c r="B61" s="85" t="s">
        <v>214</v>
      </c>
      <c r="C61" s="86" t="s">
        <v>19</v>
      </c>
      <c r="D61" s="79">
        <v>700</v>
      </c>
    </row>
    <row r="62" spans="1:4" ht="25.5">
      <c r="A62" s="54"/>
      <c r="B62" s="85" t="s">
        <v>215</v>
      </c>
      <c r="C62" s="86" t="s">
        <v>20</v>
      </c>
      <c r="D62" s="79">
        <v>850</v>
      </c>
    </row>
    <row r="63" spans="1:4" ht="15">
      <c r="A63" s="55" t="s">
        <v>342</v>
      </c>
      <c r="B63" s="85" t="s">
        <v>216</v>
      </c>
      <c r="C63" s="86" t="s">
        <v>21</v>
      </c>
      <c r="D63" s="79">
        <v>450</v>
      </c>
    </row>
    <row r="64" spans="1:4" ht="15">
      <c r="A64" s="54" t="s">
        <v>350</v>
      </c>
      <c r="B64" s="85" t="s">
        <v>217</v>
      </c>
      <c r="C64" s="87" t="s">
        <v>22</v>
      </c>
      <c r="D64" s="79">
        <v>400</v>
      </c>
    </row>
    <row r="65" spans="1:4" ht="25.5">
      <c r="A65" s="58"/>
      <c r="B65" s="85" t="s">
        <v>218</v>
      </c>
      <c r="C65" s="86" t="s">
        <v>127</v>
      </c>
      <c r="D65" s="83">
        <v>2000</v>
      </c>
    </row>
    <row r="66" spans="1:4" ht="25.5">
      <c r="A66" s="58"/>
      <c r="B66" s="85" t="s">
        <v>219</v>
      </c>
      <c r="C66" s="86" t="s">
        <v>61</v>
      </c>
      <c r="D66" s="83">
        <f>10400+2000</f>
        <v>12400</v>
      </c>
    </row>
    <row r="67" spans="1:4" ht="30" customHeight="1">
      <c r="A67" s="54"/>
      <c r="B67" s="74" t="s">
        <v>54</v>
      </c>
      <c r="C67" s="88" t="s">
        <v>23</v>
      </c>
      <c r="D67" s="79"/>
    </row>
    <row r="68" spans="1:4" ht="19.5" customHeight="1">
      <c r="A68" s="55" t="s">
        <v>336</v>
      </c>
      <c r="B68" s="85" t="s">
        <v>220</v>
      </c>
      <c r="C68" s="86" t="s">
        <v>161</v>
      </c>
      <c r="D68" s="79">
        <v>1400</v>
      </c>
    </row>
    <row r="69" spans="1:4" ht="25.5">
      <c r="A69" s="55" t="s">
        <v>336</v>
      </c>
      <c r="B69" s="85" t="s">
        <v>221</v>
      </c>
      <c r="C69" s="76" t="s">
        <v>162</v>
      </c>
      <c r="D69" s="79">
        <v>1900</v>
      </c>
    </row>
    <row r="70" spans="1:4" ht="27.75" customHeight="1">
      <c r="A70" s="55" t="s">
        <v>336</v>
      </c>
      <c r="B70" s="85" t="s">
        <v>222</v>
      </c>
      <c r="C70" s="76" t="s">
        <v>163</v>
      </c>
      <c r="D70" s="79">
        <v>1900</v>
      </c>
    </row>
    <row r="71" spans="1:4" ht="27.75" customHeight="1">
      <c r="A71" s="55" t="s">
        <v>336</v>
      </c>
      <c r="B71" s="85" t="s">
        <v>223</v>
      </c>
      <c r="C71" s="76" t="s">
        <v>164</v>
      </c>
      <c r="D71" s="79">
        <v>2600</v>
      </c>
    </row>
    <row r="72" spans="1:4" ht="17.25" customHeight="1">
      <c r="A72" s="55" t="s">
        <v>336</v>
      </c>
      <c r="B72" s="89" t="s">
        <v>224</v>
      </c>
      <c r="C72" s="90" t="s">
        <v>165</v>
      </c>
      <c r="D72" s="91">
        <v>250</v>
      </c>
    </row>
    <row r="73" spans="1:4" ht="17.25" customHeight="1">
      <c r="A73" s="55" t="s">
        <v>336</v>
      </c>
      <c r="B73" s="89" t="s">
        <v>225</v>
      </c>
      <c r="C73" s="90" t="s">
        <v>166</v>
      </c>
      <c r="D73" s="91">
        <v>350</v>
      </c>
    </row>
    <row r="74" spans="1:4" ht="17.25" customHeight="1">
      <c r="A74" s="55" t="s">
        <v>336</v>
      </c>
      <c r="B74" s="89" t="s">
        <v>226</v>
      </c>
      <c r="C74" s="90" t="s">
        <v>167</v>
      </c>
      <c r="D74" s="91">
        <v>400</v>
      </c>
    </row>
    <row r="75" spans="1:4" ht="70.5" customHeight="1">
      <c r="A75" s="54"/>
      <c r="B75" s="74" t="s">
        <v>55</v>
      </c>
      <c r="C75" s="92" t="s">
        <v>78</v>
      </c>
      <c r="D75" s="79"/>
    </row>
    <row r="76" spans="1:4" ht="15">
      <c r="A76" s="55" t="s">
        <v>347</v>
      </c>
      <c r="B76" s="69" t="s">
        <v>227</v>
      </c>
      <c r="C76" s="86" t="s">
        <v>80</v>
      </c>
      <c r="D76" s="79">
        <v>350</v>
      </c>
    </row>
    <row r="77" spans="1:4" ht="27.75" customHeight="1">
      <c r="A77" s="55" t="s">
        <v>347</v>
      </c>
      <c r="B77" s="69" t="s">
        <v>228</v>
      </c>
      <c r="C77" s="76" t="s">
        <v>49</v>
      </c>
      <c r="D77" s="79">
        <v>500</v>
      </c>
    </row>
    <row r="78" spans="1:4" ht="25.5" customHeight="1">
      <c r="A78" s="55" t="s">
        <v>347</v>
      </c>
      <c r="B78" s="69" t="s">
        <v>229</v>
      </c>
      <c r="C78" s="76" t="s">
        <v>90</v>
      </c>
      <c r="D78" s="79">
        <v>800</v>
      </c>
    </row>
    <row r="79" spans="1:4" ht="22.5" customHeight="1">
      <c r="A79" s="55" t="s">
        <v>347</v>
      </c>
      <c r="B79" s="69" t="s">
        <v>230</v>
      </c>
      <c r="C79" s="76" t="s">
        <v>91</v>
      </c>
      <c r="D79" s="93">
        <v>1150</v>
      </c>
    </row>
    <row r="80" spans="1:6" ht="31.5" customHeight="1">
      <c r="A80" s="55" t="s">
        <v>347</v>
      </c>
      <c r="B80" s="69" t="s">
        <v>231</v>
      </c>
      <c r="C80" s="76" t="s">
        <v>358</v>
      </c>
      <c r="D80" s="79">
        <v>1700</v>
      </c>
      <c r="F80" s="1"/>
    </row>
    <row r="81" spans="1:6" ht="30.75" customHeight="1">
      <c r="A81" s="55" t="s">
        <v>347</v>
      </c>
      <c r="B81" s="69" t="s">
        <v>232</v>
      </c>
      <c r="C81" s="94" t="s">
        <v>77</v>
      </c>
      <c r="D81" s="79">
        <v>2100</v>
      </c>
      <c r="F81" s="1"/>
    </row>
    <row r="82" spans="1:6" ht="33" customHeight="1">
      <c r="A82" s="55" t="s">
        <v>347</v>
      </c>
      <c r="B82" s="69" t="s">
        <v>233</v>
      </c>
      <c r="C82" s="94" t="s">
        <v>81</v>
      </c>
      <c r="D82" s="95">
        <v>2900</v>
      </c>
      <c r="F82" s="1"/>
    </row>
    <row r="83" spans="1:6" ht="44.25" customHeight="1">
      <c r="A83" s="55" t="s">
        <v>347</v>
      </c>
      <c r="B83" s="69" t="s">
        <v>234</v>
      </c>
      <c r="C83" s="94" t="s">
        <v>359</v>
      </c>
      <c r="D83" s="95">
        <v>3800</v>
      </c>
      <c r="F83" s="1"/>
    </row>
    <row r="84" spans="1:4" ht="57.75" customHeight="1">
      <c r="A84" s="55" t="s">
        <v>347</v>
      </c>
      <c r="B84" s="69" t="s">
        <v>235</v>
      </c>
      <c r="C84" s="76" t="s">
        <v>87</v>
      </c>
      <c r="D84" s="95">
        <v>1200</v>
      </c>
    </row>
    <row r="85" spans="1:4" ht="57.75" customHeight="1">
      <c r="A85" s="55" t="s">
        <v>347</v>
      </c>
      <c r="B85" s="69" t="s">
        <v>236</v>
      </c>
      <c r="C85" s="76" t="s">
        <v>88</v>
      </c>
      <c r="D85" s="68">
        <v>2700</v>
      </c>
    </row>
    <row r="86" spans="1:4" ht="15.75" customHeight="1">
      <c r="A86" s="54"/>
      <c r="B86" s="69"/>
      <c r="C86" s="96" t="s">
        <v>138</v>
      </c>
      <c r="D86" s="95"/>
    </row>
    <row r="87" spans="1:4" ht="55.5" customHeight="1">
      <c r="A87" s="54" t="s">
        <v>347</v>
      </c>
      <c r="B87" s="69" t="s">
        <v>237</v>
      </c>
      <c r="C87" s="86" t="s">
        <v>132</v>
      </c>
      <c r="D87" s="79">
        <v>450</v>
      </c>
    </row>
    <row r="88" spans="1:4" ht="45" customHeight="1">
      <c r="A88" s="54" t="s">
        <v>347</v>
      </c>
      <c r="B88" s="69" t="s">
        <v>238</v>
      </c>
      <c r="C88" s="76" t="s">
        <v>134</v>
      </c>
      <c r="D88" s="79">
        <v>650</v>
      </c>
    </row>
    <row r="89" spans="1:4" ht="45.75" customHeight="1">
      <c r="A89" s="54" t="s">
        <v>347</v>
      </c>
      <c r="B89" s="69" t="s">
        <v>239</v>
      </c>
      <c r="C89" s="76" t="s">
        <v>133</v>
      </c>
      <c r="D89" s="79">
        <f>800*1.3</f>
        <v>1040</v>
      </c>
    </row>
    <row r="90" spans="1:4" ht="42.75" customHeight="1">
      <c r="A90" s="54" t="s">
        <v>347</v>
      </c>
      <c r="B90" s="69" t="s">
        <v>240</v>
      </c>
      <c r="C90" s="76" t="s">
        <v>135</v>
      </c>
      <c r="D90" s="93">
        <v>1500</v>
      </c>
    </row>
    <row r="91" spans="1:4" ht="42.75" customHeight="1">
      <c r="A91" s="54" t="s">
        <v>347</v>
      </c>
      <c r="B91" s="69" t="s">
        <v>241</v>
      </c>
      <c r="C91" s="76" t="s">
        <v>360</v>
      </c>
      <c r="D91" s="79">
        <f>1700*1.3-10</f>
        <v>2200</v>
      </c>
    </row>
    <row r="92" spans="1:4" ht="40.5" customHeight="1">
      <c r="A92" s="54" t="s">
        <v>347</v>
      </c>
      <c r="B92" s="69" t="s">
        <v>242</v>
      </c>
      <c r="C92" s="94" t="s">
        <v>136</v>
      </c>
      <c r="D92" s="79">
        <f>2100*1.3</f>
        <v>2730</v>
      </c>
    </row>
    <row r="93" spans="1:4" ht="55.5" customHeight="1">
      <c r="A93" s="54" t="s">
        <v>347</v>
      </c>
      <c r="B93" s="69" t="s">
        <v>243</v>
      </c>
      <c r="C93" s="97" t="s">
        <v>137</v>
      </c>
      <c r="D93" s="95">
        <f>2900*1.3</f>
        <v>3770</v>
      </c>
    </row>
    <row r="94" spans="1:4" s="1" customFormat="1" ht="42" customHeight="1">
      <c r="A94" s="59" t="s">
        <v>347</v>
      </c>
      <c r="B94" s="98" t="s">
        <v>244</v>
      </c>
      <c r="C94" s="99" t="s">
        <v>158</v>
      </c>
      <c r="D94" s="68">
        <f>3800*1.3+10</f>
        <v>4950</v>
      </c>
    </row>
    <row r="95" spans="1:4" s="1" customFormat="1" ht="28.5" customHeight="1">
      <c r="A95" s="59" t="s">
        <v>347</v>
      </c>
      <c r="B95" s="69"/>
      <c r="C95" s="100" t="s">
        <v>160</v>
      </c>
      <c r="D95" s="101"/>
    </row>
    <row r="96" spans="1:4" ht="45.75" customHeight="1">
      <c r="A96" s="59" t="s">
        <v>347</v>
      </c>
      <c r="B96" s="69" t="s">
        <v>245</v>
      </c>
      <c r="C96" s="102" t="s">
        <v>139</v>
      </c>
      <c r="D96" s="84">
        <f>350*1.5</f>
        <v>525</v>
      </c>
    </row>
    <row r="97" spans="1:4" ht="40.5" customHeight="1">
      <c r="A97" s="59" t="s">
        <v>347</v>
      </c>
      <c r="B97" s="69" t="s">
        <v>246</v>
      </c>
      <c r="C97" s="76" t="s">
        <v>140</v>
      </c>
      <c r="D97" s="79">
        <f>500*1.5</f>
        <v>750</v>
      </c>
    </row>
    <row r="98" spans="1:4" ht="40.5" customHeight="1">
      <c r="A98" s="59" t="s">
        <v>347</v>
      </c>
      <c r="B98" s="69" t="s">
        <v>247</v>
      </c>
      <c r="C98" s="76" t="s">
        <v>141</v>
      </c>
      <c r="D98" s="79">
        <f>800*1.5</f>
        <v>1200</v>
      </c>
    </row>
    <row r="99" spans="1:4" ht="39.75" customHeight="1">
      <c r="A99" s="59" t="s">
        <v>347</v>
      </c>
      <c r="B99" s="69" t="s">
        <v>248</v>
      </c>
      <c r="C99" s="76" t="s">
        <v>142</v>
      </c>
      <c r="D99" s="103">
        <v>1750</v>
      </c>
    </row>
    <row r="100" spans="1:4" ht="42" customHeight="1">
      <c r="A100" s="59" t="s">
        <v>347</v>
      </c>
      <c r="B100" s="69" t="s">
        <v>249</v>
      </c>
      <c r="C100" s="76" t="s">
        <v>361</v>
      </c>
      <c r="D100" s="79">
        <f>1700*1.5</f>
        <v>2550</v>
      </c>
    </row>
    <row r="101" spans="1:4" ht="42.75" customHeight="1">
      <c r="A101" s="59" t="s">
        <v>347</v>
      </c>
      <c r="B101" s="69" t="s">
        <v>250</v>
      </c>
      <c r="C101" s="94" t="s">
        <v>143</v>
      </c>
      <c r="D101" s="79">
        <f>2100*1.5</f>
        <v>3150</v>
      </c>
    </row>
    <row r="102" spans="1:4" ht="44.25" customHeight="1">
      <c r="A102" s="59" t="s">
        <v>347</v>
      </c>
      <c r="B102" s="69" t="s">
        <v>251</v>
      </c>
      <c r="C102" s="97" t="s">
        <v>144</v>
      </c>
      <c r="D102" s="95">
        <f>2900*1.5</f>
        <v>4350</v>
      </c>
    </row>
    <row r="103" spans="1:4" s="1" customFormat="1" ht="43.5" customHeight="1">
      <c r="A103" s="59" t="s">
        <v>347</v>
      </c>
      <c r="B103" s="69" t="s">
        <v>252</v>
      </c>
      <c r="C103" s="104" t="s">
        <v>157</v>
      </c>
      <c r="D103" s="105">
        <f>3800*1.5</f>
        <v>5700</v>
      </c>
    </row>
    <row r="104" spans="1:4" s="1" customFormat="1" ht="30.75" customHeight="1">
      <c r="A104" s="59" t="s">
        <v>347</v>
      </c>
      <c r="B104" s="106"/>
      <c r="C104" s="100" t="s">
        <v>160</v>
      </c>
      <c r="D104" s="101"/>
    </row>
    <row r="105" spans="1:4" ht="25.5">
      <c r="A105" s="59" t="s">
        <v>347</v>
      </c>
      <c r="B105" s="69" t="s">
        <v>253</v>
      </c>
      <c r="C105" s="102" t="s">
        <v>145</v>
      </c>
      <c r="D105" s="84">
        <f>350*1.8</f>
        <v>630</v>
      </c>
    </row>
    <row r="106" spans="1:5" ht="25.5">
      <c r="A106" s="59" t="s">
        <v>347</v>
      </c>
      <c r="B106" s="69" t="s">
        <v>254</v>
      </c>
      <c r="C106" s="76" t="s">
        <v>146</v>
      </c>
      <c r="D106" s="79">
        <f>500*1.8</f>
        <v>900</v>
      </c>
      <c r="E106" s="1" t="s">
        <v>149</v>
      </c>
    </row>
    <row r="107" spans="1:4" ht="25.5">
      <c r="A107" s="59" t="s">
        <v>347</v>
      </c>
      <c r="B107" s="69" t="s">
        <v>255</v>
      </c>
      <c r="C107" s="76" t="s">
        <v>147</v>
      </c>
      <c r="D107" s="79">
        <f>800*1.8</f>
        <v>1440</v>
      </c>
    </row>
    <row r="108" spans="1:4" ht="25.5">
      <c r="A108" s="59" t="s">
        <v>347</v>
      </c>
      <c r="B108" s="69" t="s">
        <v>256</v>
      </c>
      <c r="C108" s="76" t="s">
        <v>148</v>
      </c>
      <c r="D108" s="93">
        <f>1150*1.8</f>
        <v>2070</v>
      </c>
    </row>
    <row r="109" spans="1:4" ht="57" customHeight="1">
      <c r="A109" s="59" t="s">
        <v>347</v>
      </c>
      <c r="B109" s="69" t="s">
        <v>257</v>
      </c>
      <c r="C109" s="76" t="s">
        <v>362</v>
      </c>
      <c r="D109" s="79">
        <f>1700*1.8</f>
        <v>3060</v>
      </c>
    </row>
    <row r="110" spans="1:4" ht="42.75" customHeight="1">
      <c r="A110" s="54"/>
      <c r="B110" s="69"/>
      <c r="C110" s="92" t="s">
        <v>79</v>
      </c>
      <c r="D110" s="68"/>
    </row>
    <row r="111" spans="1:4" ht="22.5" customHeight="1">
      <c r="A111" s="54" t="s">
        <v>347</v>
      </c>
      <c r="B111" s="69" t="s">
        <v>258</v>
      </c>
      <c r="C111" s="86" t="s">
        <v>82</v>
      </c>
      <c r="D111" s="84">
        <v>700</v>
      </c>
    </row>
    <row r="112" spans="1:4" ht="15">
      <c r="A112" s="54" t="s">
        <v>347</v>
      </c>
      <c r="B112" s="69" t="s">
        <v>259</v>
      </c>
      <c r="C112" s="86" t="s">
        <v>83</v>
      </c>
      <c r="D112" s="79">
        <v>1000</v>
      </c>
    </row>
    <row r="113" spans="1:4" ht="15">
      <c r="A113" s="54" t="s">
        <v>347</v>
      </c>
      <c r="B113" s="69" t="s">
        <v>260</v>
      </c>
      <c r="C113" s="86" t="s">
        <v>84</v>
      </c>
      <c r="D113" s="79">
        <v>1200</v>
      </c>
    </row>
    <row r="114" spans="1:5" s="1" customFormat="1" ht="15">
      <c r="A114" s="59" t="s">
        <v>347</v>
      </c>
      <c r="B114" s="69" t="s">
        <v>261</v>
      </c>
      <c r="C114" s="86" t="s">
        <v>85</v>
      </c>
      <c r="D114" s="93">
        <v>1800</v>
      </c>
      <c r="E114" s="52"/>
    </row>
    <row r="115" spans="1:5" ht="38.25">
      <c r="A115" s="59" t="s">
        <v>347</v>
      </c>
      <c r="B115" s="69" t="s">
        <v>262</v>
      </c>
      <c r="C115" s="86" t="s">
        <v>150</v>
      </c>
      <c r="D115" s="84">
        <f>700*1.3-10</f>
        <v>900</v>
      </c>
      <c r="E115" s="52"/>
    </row>
    <row r="116" spans="1:5" ht="38.25">
      <c r="A116" s="59" t="s">
        <v>347</v>
      </c>
      <c r="B116" s="69" t="s">
        <v>263</v>
      </c>
      <c r="C116" s="86" t="s">
        <v>151</v>
      </c>
      <c r="D116" s="79">
        <f>1000*1.3</f>
        <v>1300</v>
      </c>
      <c r="E116" s="52"/>
    </row>
    <row r="117" spans="1:5" ht="38.25">
      <c r="A117" s="59" t="s">
        <v>347</v>
      </c>
      <c r="B117" s="69" t="s">
        <v>264</v>
      </c>
      <c r="C117" s="86" t="s">
        <v>152</v>
      </c>
      <c r="D117" s="79">
        <f>1200*1.3</f>
        <v>1560</v>
      </c>
      <c r="E117" s="52"/>
    </row>
    <row r="118" spans="1:5" s="1" customFormat="1" ht="38.25">
      <c r="A118" s="59" t="s">
        <v>347</v>
      </c>
      <c r="B118" s="69" t="s">
        <v>265</v>
      </c>
      <c r="C118" s="86" t="s">
        <v>153</v>
      </c>
      <c r="D118" s="93">
        <f>1800*1.3</f>
        <v>2340</v>
      </c>
      <c r="E118" s="52"/>
    </row>
    <row r="119" spans="1:5" ht="25.5">
      <c r="A119" s="59" t="s">
        <v>347</v>
      </c>
      <c r="B119" s="69" t="s">
        <v>266</v>
      </c>
      <c r="C119" s="86" t="s">
        <v>154</v>
      </c>
      <c r="D119" s="84">
        <f>700*1.5</f>
        <v>1050</v>
      </c>
      <c r="E119" s="52"/>
    </row>
    <row r="120" spans="1:5" ht="25.5">
      <c r="A120" s="59" t="s">
        <v>347</v>
      </c>
      <c r="B120" s="69" t="s">
        <v>267</v>
      </c>
      <c r="C120" s="86" t="s">
        <v>155</v>
      </c>
      <c r="D120" s="79">
        <f>1000*1.5</f>
        <v>1500</v>
      </c>
      <c r="E120" s="52"/>
    </row>
    <row r="121" spans="1:5" ht="25.5">
      <c r="A121" s="59" t="s">
        <v>347</v>
      </c>
      <c r="B121" s="69" t="s">
        <v>268</v>
      </c>
      <c r="C121" s="86" t="s">
        <v>156</v>
      </c>
      <c r="D121" s="79">
        <f>1200*1.5</f>
        <v>1800</v>
      </c>
      <c r="E121" s="52"/>
    </row>
    <row r="122" spans="1:5" ht="15" hidden="1">
      <c r="A122" s="54"/>
      <c r="B122" s="69" t="s">
        <v>313</v>
      </c>
      <c r="C122" s="86"/>
      <c r="D122" s="93"/>
      <c r="E122" s="52"/>
    </row>
    <row r="123" spans="1:4" ht="52.5" customHeight="1" hidden="1">
      <c r="A123" s="54"/>
      <c r="B123" s="69" t="s">
        <v>314</v>
      </c>
      <c r="C123" s="107" t="s">
        <v>363</v>
      </c>
      <c r="D123" s="108" t="s">
        <v>75</v>
      </c>
    </row>
    <row r="124" spans="1:7" ht="39.75" customHeight="1" hidden="1">
      <c r="A124" s="54"/>
      <c r="B124" s="69" t="s">
        <v>315</v>
      </c>
      <c r="C124" s="109" t="s">
        <v>364</v>
      </c>
      <c r="D124" s="110" t="s">
        <v>71</v>
      </c>
      <c r="G124" s="53"/>
    </row>
    <row r="125" spans="1:4" ht="39" customHeight="1">
      <c r="A125" s="54"/>
      <c r="B125" s="69" t="s">
        <v>313</v>
      </c>
      <c r="C125" s="80" t="s">
        <v>365</v>
      </c>
      <c r="D125" s="110" t="s">
        <v>47</v>
      </c>
    </row>
    <row r="126" spans="1:4" ht="24.75" customHeight="1" hidden="1">
      <c r="A126" s="54"/>
      <c r="B126" s="69" t="s">
        <v>267</v>
      </c>
      <c r="C126" s="109" t="s">
        <v>366</v>
      </c>
      <c r="D126" s="110" t="s">
        <v>74</v>
      </c>
    </row>
    <row r="127" spans="1:6" ht="87.75" customHeight="1">
      <c r="A127" s="54"/>
      <c r="B127" s="69" t="s">
        <v>314</v>
      </c>
      <c r="C127" s="109" t="s">
        <v>367</v>
      </c>
      <c r="D127" s="95">
        <v>500</v>
      </c>
      <c r="F127" s="51"/>
    </row>
    <row r="128" spans="1:7" ht="59.25" customHeight="1">
      <c r="A128" s="54"/>
      <c r="B128" s="74" t="s">
        <v>56</v>
      </c>
      <c r="C128" s="92" t="s">
        <v>86</v>
      </c>
      <c r="D128" s="95"/>
      <c r="E128" s="17"/>
      <c r="F128" s="9"/>
      <c r="G128" s="9"/>
    </row>
    <row r="129" spans="1:7" ht="30.75" customHeight="1">
      <c r="A129" s="55" t="s">
        <v>340</v>
      </c>
      <c r="B129" s="69" t="s">
        <v>269</v>
      </c>
      <c r="C129" s="76" t="s">
        <v>89</v>
      </c>
      <c r="D129" s="79">
        <v>850</v>
      </c>
      <c r="E129" s="48"/>
      <c r="F129" s="44"/>
      <c r="G129" s="44"/>
    </row>
    <row r="130" spans="1:7" ht="15">
      <c r="A130" s="55" t="s">
        <v>340</v>
      </c>
      <c r="B130" s="69" t="s">
        <v>270</v>
      </c>
      <c r="C130" s="76" t="s">
        <v>90</v>
      </c>
      <c r="D130" s="79">
        <v>1050</v>
      </c>
      <c r="E130" s="49"/>
      <c r="F130" s="44"/>
      <c r="G130" s="44"/>
    </row>
    <row r="131" spans="1:7" ht="28.5" customHeight="1">
      <c r="A131" s="55" t="s">
        <v>340</v>
      </c>
      <c r="B131" s="69" t="s">
        <v>271</v>
      </c>
      <c r="C131" s="76" t="s">
        <v>91</v>
      </c>
      <c r="D131" s="93">
        <v>1600</v>
      </c>
      <c r="E131" s="49"/>
      <c r="F131" s="44"/>
      <c r="G131" s="44"/>
    </row>
    <row r="132" spans="1:7" ht="26.25" customHeight="1">
      <c r="A132" s="55" t="s">
        <v>340</v>
      </c>
      <c r="B132" s="69" t="s">
        <v>272</v>
      </c>
      <c r="C132" s="76" t="s">
        <v>358</v>
      </c>
      <c r="D132" s="79">
        <v>3400</v>
      </c>
      <c r="E132" s="49"/>
      <c r="F132" s="47"/>
      <c r="G132" s="47"/>
    </row>
    <row r="133" spans="1:7" ht="26.25" customHeight="1">
      <c r="A133" s="55" t="s">
        <v>340</v>
      </c>
      <c r="B133" s="69" t="s">
        <v>273</v>
      </c>
      <c r="C133" s="94" t="s">
        <v>77</v>
      </c>
      <c r="D133" s="79">
        <v>4500</v>
      </c>
      <c r="E133" s="49"/>
      <c r="F133" s="44"/>
      <c r="G133" s="44"/>
    </row>
    <row r="134" spans="1:7" ht="25.5">
      <c r="A134" s="55" t="s">
        <v>340</v>
      </c>
      <c r="B134" s="69" t="s">
        <v>274</v>
      </c>
      <c r="C134" s="94" t="s">
        <v>81</v>
      </c>
      <c r="D134" s="79">
        <v>5800</v>
      </c>
      <c r="E134" s="50"/>
      <c r="F134" s="44"/>
      <c r="G134" s="44"/>
    </row>
    <row r="135" spans="1:7" ht="25.5">
      <c r="A135" s="55" t="s">
        <v>340</v>
      </c>
      <c r="B135" s="69" t="s">
        <v>275</v>
      </c>
      <c r="C135" s="94" t="s">
        <v>159</v>
      </c>
      <c r="D135" s="79">
        <v>6500</v>
      </c>
      <c r="E135" s="50"/>
      <c r="F135" s="44"/>
      <c r="G135" s="44"/>
    </row>
    <row r="136" spans="1:7" ht="54" customHeight="1">
      <c r="A136" s="55" t="s">
        <v>340</v>
      </c>
      <c r="B136" s="69" t="s">
        <v>276</v>
      </c>
      <c r="C136" s="76" t="s">
        <v>118</v>
      </c>
      <c r="D136" s="95">
        <v>2200</v>
      </c>
      <c r="E136" s="50"/>
      <c r="F136" s="44"/>
      <c r="G136" s="44"/>
    </row>
    <row r="137" spans="1:7" ht="57" customHeight="1">
      <c r="A137" s="55" t="s">
        <v>340</v>
      </c>
      <c r="B137" s="69" t="s">
        <v>277</v>
      </c>
      <c r="C137" s="76" t="s">
        <v>88</v>
      </c>
      <c r="D137" s="68">
        <v>3500</v>
      </c>
      <c r="E137" s="49"/>
      <c r="F137" s="44"/>
      <c r="G137" s="44"/>
    </row>
    <row r="138" spans="1:7" ht="40.5" customHeight="1">
      <c r="A138" s="54"/>
      <c r="B138" s="74" t="s">
        <v>99</v>
      </c>
      <c r="C138" s="92" t="s">
        <v>60</v>
      </c>
      <c r="D138" s="84"/>
      <c r="E138" s="49"/>
      <c r="F138" s="44"/>
      <c r="G138" s="44"/>
    </row>
    <row r="139" spans="1:7" ht="15">
      <c r="A139" s="55" t="s">
        <v>349</v>
      </c>
      <c r="B139" s="69" t="s">
        <v>278</v>
      </c>
      <c r="C139" s="76" t="s">
        <v>93</v>
      </c>
      <c r="D139" s="79">
        <v>200</v>
      </c>
      <c r="E139" s="17"/>
      <c r="F139" s="9"/>
      <c r="G139" s="44"/>
    </row>
    <row r="140" spans="1:7" ht="15">
      <c r="A140" s="55" t="s">
        <v>349</v>
      </c>
      <c r="B140" s="69" t="s">
        <v>279</v>
      </c>
      <c r="C140" s="76" t="s">
        <v>101</v>
      </c>
      <c r="D140" s="79">
        <v>200</v>
      </c>
      <c r="G140" s="44"/>
    </row>
    <row r="141" spans="1:4" ht="15">
      <c r="A141" s="55" t="s">
        <v>349</v>
      </c>
      <c r="B141" s="69" t="s">
        <v>280</v>
      </c>
      <c r="C141" s="76" t="s">
        <v>94</v>
      </c>
      <c r="D141" s="79">
        <v>150</v>
      </c>
    </row>
    <row r="142" spans="1:4" ht="15">
      <c r="A142" s="55" t="s">
        <v>349</v>
      </c>
      <c r="B142" s="69" t="s">
        <v>281</v>
      </c>
      <c r="C142" s="76" t="s">
        <v>95</v>
      </c>
      <c r="D142" s="79">
        <v>300</v>
      </c>
    </row>
    <row r="143" spans="1:4" ht="25.5">
      <c r="A143" s="55" t="s">
        <v>349</v>
      </c>
      <c r="B143" s="69" t="s">
        <v>282</v>
      </c>
      <c r="C143" s="76" t="s">
        <v>119</v>
      </c>
      <c r="D143" s="79">
        <v>150</v>
      </c>
    </row>
    <row r="144" spans="1:4" ht="15">
      <c r="A144" s="55" t="s">
        <v>349</v>
      </c>
      <c r="B144" s="69" t="s">
        <v>283</v>
      </c>
      <c r="C144" s="76" t="s">
        <v>96</v>
      </c>
      <c r="D144" s="79">
        <v>250</v>
      </c>
    </row>
    <row r="145" spans="1:4" ht="15">
      <c r="A145" s="55" t="s">
        <v>349</v>
      </c>
      <c r="B145" s="69" t="s">
        <v>284</v>
      </c>
      <c r="C145" s="76" t="s">
        <v>97</v>
      </c>
      <c r="D145" s="79">
        <v>350</v>
      </c>
    </row>
    <row r="146" spans="1:4" ht="25.5">
      <c r="A146" s="55" t="s">
        <v>349</v>
      </c>
      <c r="B146" s="69" t="s">
        <v>285</v>
      </c>
      <c r="C146" s="76" t="s">
        <v>98</v>
      </c>
      <c r="D146" s="79">
        <v>600</v>
      </c>
    </row>
    <row r="147" spans="1:4" ht="28.5" customHeight="1">
      <c r="A147" s="54"/>
      <c r="B147" s="69" t="s">
        <v>316</v>
      </c>
      <c r="C147" s="80" t="s">
        <v>368</v>
      </c>
      <c r="D147" s="111" t="s">
        <v>47</v>
      </c>
    </row>
    <row r="148" spans="1:4" ht="45" customHeight="1">
      <c r="A148" s="54"/>
      <c r="B148" s="74" t="s">
        <v>62</v>
      </c>
      <c r="C148" s="92" t="s">
        <v>48</v>
      </c>
      <c r="D148" s="79"/>
    </row>
    <row r="149" spans="1:4" ht="21.75" customHeight="1">
      <c r="A149" s="54" t="s">
        <v>347</v>
      </c>
      <c r="B149" s="69" t="s">
        <v>286</v>
      </c>
      <c r="C149" s="76" t="s">
        <v>25</v>
      </c>
      <c r="D149" s="79">
        <v>200</v>
      </c>
    </row>
    <row r="150" spans="1:4" ht="30.75" customHeight="1">
      <c r="A150" s="54" t="s">
        <v>347</v>
      </c>
      <c r="B150" s="69" t="s">
        <v>287</v>
      </c>
      <c r="C150" s="76" t="s">
        <v>39</v>
      </c>
      <c r="D150" s="79">
        <v>1200</v>
      </c>
    </row>
    <row r="151" spans="1:4" ht="17.25" customHeight="1">
      <c r="A151" s="54" t="s">
        <v>348</v>
      </c>
      <c r="B151" s="69" t="s">
        <v>288</v>
      </c>
      <c r="C151" s="76" t="s">
        <v>26</v>
      </c>
      <c r="D151" s="79">
        <v>1200</v>
      </c>
    </row>
    <row r="152" spans="1:4" ht="25.5">
      <c r="A152" s="54" t="s">
        <v>347</v>
      </c>
      <c r="B152" s="69" t="s">
        <v>289</v>
      </c>
      <c r="C152" s="76" t="s">
        <v>44</v>
      </c>
      <c r="D152" s="79">
        <v>1500</v>
      </c>
    </row>
    <row r="153" spans="1:4" ht="27.75" customHeight="1">
      <c r="A153" s="54"/>
      <c r="B153" s="69" t="s">
        <v>317</v>
      </c>
      <c r="C153" s="112" t="s">
        <v>369</v>
      </c>
      <c r="D153" s="79">
        <v>1500</v>
      </c>
    </row>
    <row r="154" spans="1:4" ht="27" customHeight="1">
      <c r="A154" s="54"/>
      <c r="B154" s="74" t="s">
        <v>100</v>
      </c>
      <c r="C154" s="75" t="s">
        <v>370</v>
      </c>
      <c r="D154" s="79"/>
    </row>
    <row r="155" spans="1:4" ht="15">
      <c r="A155" s="54"/>
      <c r="B155" s="85" t="s">
        <v>290</v>
      </c>
      <c r="C155" s="76" t="s">
        <v>27</v>
      </c>
      <c r="D155" s="79">
        <v>15</v>
      </c>
    </row>
    <row r="156" spans="1:4" ht="16.5" customHeight="1">
      <c r="A156" s="54"/>
      <c r="B156" s="85" t="s">
        <v>291</v>
      </c>
      <c r="C156" s="76" t="s">
        <v>28</v>
      </c>
      <c r="D156" s="79">
        <v>60</v>
      </c>
    </row>
    <row r="157" spans="1:4" ht="16.5" customHeight="1">
      <c r="A157" s="54"/>
      <c r="B157" s="85" t="s">
        <v>292</v>
      </c>
      <c r="C157" s="76" t="s">
        <v>29</v>
      </c>
      <c r="D157" s="79">
        <v>40</v>
      </c>
    </row>
    <row r="158" spans="1:4" ht="15">
      <c r="A158" s="54"/>
      <c r="B158" s="85" t="s">
        <v>293</v>
      </c>
      <c r="C158" s="76" t="s">
        <v>30</v>
      </c>
      <c r="D158" s="79">
        <v>40</v>
      </c>
    </row>
    <row r="159" spans="1:4" ht="15">
      <c r="A159" s="54"/>
      <c r="B159" s="85" t="s">
        <v>294</v>
      </c>
      <c r="C159" s="76" t="s">
        <v>31</v>
      </c>
      <c r="D159" s="79">
        <v>10</v>
      </c>
    </row>
    <row r="160" spans="1:4" ht="15">
      <c r="A160" s="54"/>
      <c r="B160" s="85" t="s">
        <v>295</v>
      </c>
      <c r="C160" s="76" t="s">
        <v>32</v>
      </c>
      <c r="D160" s="79">
        <v>15</v>
      </c>
    </row>
    <row r="161" spans="1:4" ht="15">
      <c r="A161" s="54"/>
      <c r="B161" s="85" t="s">
        <v>296</v>
      </c>
      <c r="C161" s="76" t="s">
        <v>33</v>
      </c>
      <c r="D161" s="79">
        <v>30</v>
      </c>
    </row>
    <row r="162" spans="1:4" ht="15">
      <c r="A162" s="54"/>
      <c r="B162" s="85" t="s">
        <v>297</v>
      </c>
      <c r="C162" s="76" t="s">
        <v>34</v>
      </c>
      <c r="D162" s="79">
        <v>40</v>
      </c>
    </row>
    <row r="163" spans="1:4" ht="15">
      <c r="A163" s="54"/>
      <c r="B163" s="85" t="s">
        <v>298</v>
      </c>
      <c r="C163" s="76" t="s">
        <v>35</v>
      </c>
      <c r="D163" s="79">
        <v>100</v>
      </c>
    </row>
    <row r="164" spans="1:4" ht="15">
      <c r="A164" s="54"/>
      <c r="B164" s="85" t="s">
        <v>299</v>
      </c>
      <c r="C164" s="76" t="s">
        <v>58</v>
      </c>
      <c r="D164" s="79">
        <v>150</v>
      </c>
    </row>
    <row r="165" spans="1:4" ht="19.5" customHeight="1">
      <c r="A165" s="54"/>
      <c r="B165" s="85" t="s">
        <v>300</v>
      </c>
      <c r="C165" s="76" t="s">
        <v>59</v>
      </c>
      <c r="D165" s="79">
        <v>350</v>
      </c>
    </row>
    <row r="166" spans="1:4" ht="15">
      <c r="A166" s="54"/>
      <c r="B166" s="85" t="s">
        <v>301</v>
      </c>
      <c r="C166" s="113" t="s">
        <v>36</v>
      </c>
      <c r="D166" s="79">
        <v>15</v>
      </c>
    </row>
    <row r="167" spans="1:4" ht="15">
      <c r="A167" s="54"/>
      <c r="B167" s="85" t="s">
        <v>302</v>
      </c>
      <c r="C167" s="113" t="s">
        <v>37</v>
      </c>
      <c r="D167" s="79">
        <v>70</v>
      </c>
    </row>
    <row r="168" spans="1:4" ht="15">
      <c r="A168" s="54"/>
      <c r="B168" s="85" t="s">
        <v>303</v>
      </c>
      <c r="C168" s="114" t="s">
        <v>38</v>
      </c>
      <c r="D168" s="95">
        <v>280</v>
      </c>
    </row>
    <row r="169" spans="1:4" ht="15">
      <c r="A169" s="54"/>
      <c r="B169" s="85" t="s">
        <v>304</v>
      </c>
      <c r="C169" s="115" t="s">
        <v>40</v>
      </c>
      <c r="D169" s="68">
        <v>120</v>
      </c>
    </row>
    <row r="170" spans="1:4" ht="15">
      <c r="A170" s="54"/>
      <c r="B170" s="85" t="s">
        <v>305</v>
      </c>
      <c r="C170" s="76" t="s">
        <v>41</v>
      </c>
      <c r="D170" s="68">
        <v>40</v>
      </c>
    </row>
    <row r="171" spans="1:4" ht="15">
      <c r="A171" s="54"/>
      <c r="B171" s="85" t="s">
        <v>306</v>
      </c>
      <c r="C171" s="76" t="s">
        <v>50</v>
      </c>
      <c r="D171" s="68">
        <v>30</v>
      </c>
    </row>
    <row r="172" spans="1:4" ht="15">
      <c r="A172" s="54"/>
      <c r="B172" s="85" t="s">
        <v>307</v>
      </c>
      <c r="C172" s="76" t="s">
        <v>43</v>
      </c>
      <c r="D172" s="68">
        <v>50</v>
      </c>
    </row>
    <row r="174" spans="2:4" ht="24.75" customHeight="1">
      <c r="B174" s="42"/>
      <c r="C174" s="19"/>
      <c r="D174" s="19"/>
    </row>
    <row r="175" spans="2:4" ht="15">
      <c r="B175" s="38"/>
      <c r="C175" s="39"/>
      <c r="D175" s="17"/>
    </row>
    <row r="176" spans="2:4" ht="15">
      <c r="B176" s="40"/>
      <c r="C176" s="41"/>
      <c r="D176" s="17"/>
    </row>
    <row r="177" spans="2:4" ht="15">
      <c r="B177" s="40"/>
      <c r="C177" s="18"/>
      <c r="D177" s="17"/>
    </row>
    <row r="178" spans="2:4" ht="15">
      <c r="B178" s="42"/>
      <c r="C178" s="18"/>
      <c r="D178" s="17"/>
    </row>
  </sheetData>
  <sheetProtection selectLockedCells="1" selectUnlockedCells="1"/>
  <mergeCells count="1">
    <mergeCell ref="B1:C1"/>
  </mergeCells>
  <printOptions/>
  <pageMargins left="0.3937007874015748" right="0.3937007874015748" top="0.6692913385826772" bottom="0.3937007874015748" header="0.1968503937007874" footer="0.5118110236220472"/>
  <pageSetup horizontalDpi="300" verticalDpi="300" orientation="portrait" paperSize="9" r:id="rId1"/>
  <headerFooter alignWithMargins="0">
    <oddHeader>&amp;Rc 01.06.2017 г.</oddHeader>
  </headerFooter>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C6" sqref="C6"/>
    </sheetView>
  </sheetViews>
  <sheetFormatPr defaultColWidth="8.796875" defaultRowHeight="15"/>
  <cols>
    <col min="1" max="1" width="5.3984375" style="0" customWidth="1"/>
    <col min="2" max="2" width="57.09765625" style="0" customWidth="1"/>
    <col min="3" max="3" width="6.59765625" style="0" customWidth="1"/>
  </cols>
  <sheetData>
    <row r="1" ht="15">
      <c r="B1" s="13" t="s">
        <v>66</v>
      </c>
    </row>
    <row r="2" spans="1:4" ht="42.75" customHeight="1" thickBot="1">
      <c r="A2" s="117" t="s">
        <v>0</v>
      </c>
      <c r="B2" s="117"/>
      <c r="C2" s="117"/>
      <c r="D2" s="1"/>
    </row>
    <row r="3" spans="1:4" ht="34.5" customHeight="1" thickTop="1">
      <c r="A3" s="21" t="s">
        <v>1</v>
      </c>
      <c r="B3" s="2" t="s">
        <v>2</v>
      </c>
      <c r="C3" s="3" t="s">
        <v>3</v>
      </c>
      <c r="D3" s="3" t="s">
        <v>42</v>
      </c>
    </row>
    <row r="4" spans="1:4" ht="34.5" customHeight="1">
      <c r="A4" s="45" t="s">
        <v>52</v>
      </c>
      <c r="B4" s="46"/>
      <c r="C4" s="3"/>
      <c r="D4" s="3"/>
    </row>
    <row r="5" spans="1:4" ht="27">
      <c r="A5" s="22" t="s">
        <v>111</v>
      </c>
      <c r="B5" s="4" t="s">
        <v>112</v>
      </c>
      <c r="C5" s="5">
        <v>1120</v>
      </c>
      <c r="D5" s="6">
        <v>1120</v>
      </c>
    </row>
    <row r="6" spans="1:3" ht="15">
      <c r="A6" s="34"/>
      <c r="B6" s="35"/>
      <c r="C6" s="9"/>
    </row>
    <row r="7" spans="1:3" ht="15">
      <c r="A7" s="36"/>
      <c r="B7" s="11"/>
      <c r="C7" s="9"/>
    </row>
    <row r="8" spans="1:3" ht="15">
      <c r="A8" s="36"/>
      <c r="B8" s="11"/>
      <c r="C8" s="9"/>
    </row>
    <row r="9" spans="1:3" ht="15">
      <c r="A9" s="34"/>
      <c r="B9" s="37"/>
      <c r="C9" s="9"/>
    </row>
    <row r="10" spans="1:3" ht="15">
      <c r="A10" s="34"/>
      <c r="B10" s="37"/>
      <c r="C10" s="9"/>
    </row>
    <row r="11" spans="1:3" ht="15">
      <c r="A11" s="34"/>
      <c r="B11" s="37"/>
      <c r="C11" s="9"/>
    </row>
    <row r="12" spans="1:3" ht="15">
      <c r="A12" s="34"/>
      <c r="B12" s="37"/>
      <c r="C12" s="9"/>
    </row>
    <row r="13" spans="1:3" ht="15.75">
      <c r="A13" s="34"/>
      <c r="B13" s="10"/>
      <c r="C13" s="9"/>
    </row>
    <row r="14" spans="1:3" ht="15">
      <c r="A14" s="34"/>
      <c r="B14" s="11"/>
      <c r="C14" s="9"/>
    </row>
    <row r="15" spans="1:3" ht="15">
      <c r="A15" s="34"/>
      <c r="B15" s="37"/>
      <c r="C15" s="9"/>
    </row>
    <row r="16" spans="1:3" ht="15">
      <c r="A16" s="34"/>
      <c r="B16" s="37"/>
      <c r="C16" s="9"/>
    </row>
    <row r="17" spans="1:3" ht="15">
      <c r="A17" s="34"/>
      <c r="B17" s="37"/>
      <c r="C17" s="9"/>
    </row>
    <row r="18" spans="1:3" ht="15">
      <c r="A18" s="34"/>
      <c r="B18" s="37"/>
      <c r="C18" s="12"/>
    </row>
    <row r="19" spans="1:4" ht="15">
      <c r="A19" s="7"/>
      <c r="B19" s="8"/>
      <c r="C19" s="9"/>
      <c r="D19" s="9"/>
    </row>
    <row r="20" spans="1:4" ht="15.75">
      <c r="A20" s="7"/>
      <c r="B20" s="10"/>
      <c r="C20" s="9"/>
      <c r="D20" s="9"/>
    </row>
    <row r="21" spans="1:4" ht="15">
      <c r="A21" s="7"/>
      <c r="B21" s="11"/>
      <c r="C21" s="9"/>
      <c r="D21" s="9"/>
    </row>
    <row r="22" spans="1:4" ht="15">
      <c r="A22" s="7"/>
      <c r="B22" s="8"/>
      <c r="C22" s="9"/>
      <c r="D22" s="9"/>
    </row>
    <row r="23" spans="1:4" ht="15">
      <c r="A23" s="7"/>
      <c r="B23" s="8"/>
      <c r="C23" s="9"/>
      <c r="D23" s="9"/>
    </row>
    <row r="24" spans="1:4" ht="15">
      <c r="A24" s="7"/>
      <c r="B24" s="8"/>
      <c r="C24" s="9"/>
      <c r="D24" s="9"/>
    </row>
    <row r="25" spans="1:4" ht="15">
      <c r="A25" s="7"/>
      <c r="B25" s="8"/>
      <c r="C25" s="12"/>
      <c r="D25" s="9"/>
    </row>
    <row r="26" spans="1:4" ht="15">
      <c r="A26" s="7"/>
      <c r="B26" s="8"/>
      <c r="C26" s="12"/>
      <c r="D26" s="9"/>
    </row>
  </sheetData>
  <sheetProtection selectLockedCells="1" selectUnlockedCells="1"/>
  <mergeCells count="1">
    <mergeCell ref="A2:C2"/>
  </mergeCells>
  <printOptions/>
  <pageMargins left="0.9840277777777777" right="0.39375" top="0.9840277777777777" bottom="0.9840277777777777" header="0.5118055555555555" footer="0.5118055555555555"/>
  <pageSetup horizontalDpi="300" verticalDpi="300" orientation="portrait" paperSize="9" r:id="rId1"/>
  <headerFooter alignWithMargins="0">
    <oddHeader>&amp;Rс 23.11.2013г.</oddHeader>
  </headerFooter>
</worksheet>
</file>

<file path=xl/worksheets/sheet3.xml><?xml version="1.0" encoding="utf-8"?>
<worksheet xmlns="http://schemas.openxmlformats.org/spreadsheetml/2006/main" xmlns:r="http://schemas.openxmlformats.org/officeDocument/2006/relationships">
  <dimension ref="A1:C15"/>
  <sheetViews>
    <sheetView zoomScalePageLayoutView="0" workbookViewId="0" topLeftCell="A1">
      <selection activeCell="D11" sqref="D11"/>
    </sheetView>
  </sheetViews>
  <sheetFormatPr defaultColWidth="8.796875" defaultRowHeight="15"/>
  <cols>
    <col min="1" max="1" width="6.19921875" style="0" bestFit="1" customWidth="1"/>
    <col min="2" max="2" width="49" style="0" customWidth="1"/>
    <col min="3" max="3" width="10.69921875" style="0" customWidth="1"/>
  </cols>
  <sheetData>
    <row r="1" spans="1:3" ht="15">
      <c r="A1" s="9"/>
      <c r="B1" s="24"/>
      <c r="C1" s="9"/>
    </row>
    <row r="2" spans="1:3" ht="15">
      <c r="A2" s="23"/>
      <c r="B2" s="23"/>
      <c r="C2" s="23"/>
    </row>
    <row r="3" spans="1:3" ht="15">
      <c r="A3" s="25"/>
      <c r="B3" s="14"/>
      <c r="C3" s="15"/>
    </row>
    <row r="4" spans="1:3" ht="15">
      <c r="A4" s="26"/>
      <c r="B4" s="16"/>
      <c r="C4" s="27"/>
    </row>
    <row r="5" spans="1:3" ht="15">
      <c r="A5" s="26"/>
      <c r="B5" s="28"/>
      <c r="C5" s="29"/>
    </row>
    <row r="6" spans="1:3" ht="15">
      <c r="A6" s="9"/>
      <c r="B6" s="9"/>
      <c r="C6" s="9"/>
    </row>
    <row r="7" spans="1:3" ht="15">
      <c r="A7" s="9"/>
      <c r="B7" s="9"/>
      <c r="C7" s="9"/>
    </row>
    <row r="8" spans="1:3" ht="15">
      <c r="A8" s="23"/>
      <c r="B8" s="23"/>
      <c r="C8" s="23"/>
    </row>
    <row r="9" spans="1:3" ht="18">
      <c r="A9" s="30"/>
      <c r="B9" s="31"/>
      <c r="C9" s="9"/>
    </row>
    <row r="10" spans="1:3" ht="15">
      <c r="A10" s="32"/>
      <c r="B10" s="33"/>
      <c r="C10" s="9"/>
    </row>
    <row r="11" spans="1:3" ht="15">
      <c r="A11" s="9"/>
      <c r="B11" s="9"/>
      <c r="C11" s="9"/>
    </row>
    <row r="12" spans="1:3" ht="15">
      <c r="A12" s="9"/>
      <c r="B12" s="9"/>
      <c r="C12" s="9"/>
    </row>
    <row r="13" spans="1:3" ht="15">
      <c r="A13" s="9"/>
      <c r="B13" s="9"/>
      <c r="C13" s="9"/>
    </row>
    <row r="14" spans="1:3" ht="15">
      <c r="A14" s="9"/>
      <c r="B14" s="9"/>
      <c r="C14" s="9"/>
    </row>
    <row r="15" spans="1:3" ht="15">
      <c r="A15" s="9"/>
      <c r="B15" s="9"/>
      <c r="C15" s="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Эндоскопия</dc:creator>
  <cp:keywords/>
  <dc:description/>
  <cp:lastModifiedBy>User</cp:lastModifiedBy>
  <cp:lastPrinted>2019-05-21T12:48:03Z</cp:lastPrinted>
  <dcterms:created xsi:type="dcterms:W3CDTF">2010-04-01T07:09:35Z</dcterms:created>
  <dcterms:modified xsi:type="dcterms:W3CDTF">2019-07-02T16:27:03Z</dcterms:modified>
  <cp:category/>
  <cp:version/>
  <cp:contentType/>
  <cp:contentStatus/>
</cp:coreProperties>
</file>